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30" yWindow="90" windowWidth="12795" windowHeight="9870"/>
  </bookViews>
  <sheets>
    <sheet name="Relatório" sheetId="29" r:id="rId1"/>
  </sheets>
  <calcPr calcId="144525"/>
</workbook>
</file>

<file path=xl/calcChain.xml><?xml version="1.0" encoding="utf-8"?>
<calcChain xmlns="http://schemas.openxmlformats.org/spreadsheetml/2006/main">
  <c r="F156" i="29" l="1"/>
  <c r="F25" i="29"/>
  <c r="E58" i="29" l="1"/>
  <c r="E60" i="29" s="1"/>
  <c r="F130" i="29" l="1"/>
  <c r="F133" i="29"/>
  <c r="F60" i="29"/>
  <c r="F42" i="29"/>
  <c r="F41" i="29"/>
  <c r="F40" i="29"/>
  <c r="F39" i="29"/>
  <c r="F48" i="29"/>
  <c r="F36" i="29"/>
  <c r="F37" i="29"/>
  <c r="F38" i="29"/>
  <c r="F43" i="29"/>
  <c r="F44" i="29"/>
  <c r="F45" i="29"/>
  <c r="F35" i="29"/>
  <c r="F31" i="29"/>
  <c r="F32" i="29"/>
  <c r="F30" i="29"/>
  <c r="F22" i="29"/>
  <c r="F26" i="29"/>
  <c r="F27" i="29"/>
  <c r="F21" i="29"/>
  <c r="F18" i="29"/>
  <c r="F17" i="29"/>
  <c r="F16" i="29"/>
  <c r="F13" i="29"/>
  <c r="F58" i="29" l="1"/>
  <c r="F63" i="29" l="1"/>
</calcChain>
</file>

<file path=xl/sharedStrings.xml><?xml version="1.0" encoding="utf-8"?>
<sst xmlns="http://schemas.openxmlformats.org/spreadsheetml/2006/main" count="357" uniqueCount="220">
  <si>
    <t>3390.14.00</t>
  </si>
  <si>
    <t>3390.14.14</t>
  </si>
  <si>
    <t>Diárias no País</t>
  </si>
  <si>
    <t>3390.18.00</t>
  </si>
  <si>
    <t> 3390.18.99</t>
  </si>
  <si>
    <t>3390.18.99</t>
  </si>
  <si>
    <t>Alunos de Pós-Graduação II</t>
  </si>
  <si>
    <t>3390.30.00</t>
  </si>
  <si>
    <t>3390.30.16</t>
  </si>
  <si>
    <t>Material de Expediente</t>
  </si>
  <si>
    <t>3390.33.00</t>
  </si>
  <si>
    <t>Passagens Nacionais</t>
  </si>
  <si>
    <t>3390.36.00</t>
  </si>
  <si>
    <t>3390.39.00</t>
  </si>
  <si>
    <t>3390.39.08</t>
  </si>
  <si>
    <t>Desenvolvimento e manutenção de Software</t>
  </si>
  <si>
    <t>3390.39.59</t>
  </si>
  <si>
    <t>Serviços de Áudio, Vídeo e Foto</t>
  </si>
  <si>
    <t>3390.39.79</t>
  </si>
  <si>
    <t>4490.52.00</t>
  </si>
  <si>
    <t>4490.52.35</t>
  </si>
  <si>
    <t xml:space="preserve">Servidor para desenvolvimento, homologação e suporte </t>
  </si>
  <si>
    <t xml:space="preserve">Notebook </t>
  </si>
  <si>
    <t xml:space="preserve">Estação de trabalho </t>
  </si>
  <si>
    <t>Impressora a laser de rede</t>
  </si>
  <si>
    <t>Conexão e segurança de rede (switch, firewall)</t>
  </si>
  <si>
    <r>
      <t> </t>
    </r>
    <r>
      <rPr>
        <sz val="10"/>
        <color rgb="FF000000"/>
        <rFont val="Calibri"/>
        <family val="2"/>
        <scheme val="minor"/>
      </rPr>
      <t>3390.33.01</t>
    </r>
  </si>
  <si>
    <t>T O T A L    G E R A L    C O N V Ê N I O</t>
  </si>
  <si>
    <t>RESSARC. CUSTOS OPERACIONAIS / FUNDAÇÃO DE APOIO</t>
  </si>
  <si>
    <t>SUB-TOTAL ....</t>
  </si>
  <si>
    <t>Equip. de armazenamento (backup) de conexão com a rede</t>
  </si>
  <si>
    <t>3390.36.06</t>
  </si>
  <si>
    <t>3390.36.99</t>
  </si>
  <si>
    <t>3390.39.47</t>
  </si>
  <si>
    <t>3390.39.69</t>
  </si>
  <si>
    <t>3390.39.83</t>
  </si>
  <si>
    <t>3390.39.22</t>
  </si>
  <si>
    <t>3390.39.63</t>
  </si>
  <si>
    <t>Parte Custo operacional / FUPEF</t>
  </si>
  <si>
    <t>Recebido até o momento</t>
  </si>
  <si>
    <t>NF220894 MAZER DIST LTDA / NOTE ACER 16GB</t>
  </si>
  <si>
    <t>NF3607 BERGAMO &amp; CAVALCANTE INF LTDA</t>
  </si>
  <si>
    <t>NF5223 DMSS SOFTWARE LTDA</t>
  </si>
  <si>
    <t>CPF</t>
  </si>
  <si>
    <t>Graduação</t>
  </si>
  <si>
    <t>FLÁVIA POZZERA GASSNER</t>
  </si>
  <si>
    <t>RUDOLF COPI ECKELBERG</t>
  </si>
  <si>
    <t>ALINE KAZUKO SONOBE</t>
  </si>
  <si>
    <t>EDEMIR REGINALDO MACIEL</t>
  </si>
  <si>
    <t>a. Plano de Aplicação</t>
  </si>
  <si>
    <t>Nº</t>
  </si>
  <si>
    <t>THIAGO ALVES</t>
  </si>
  <si>
    <t>BRUNO VIEIRA BRIXEL</t>
  </si>
  <si>
    <t>EUNICE CRISTINE COROLO</t>
  </si>
  <si>
    <t>JORDANA DEMORI OSTI</t>
  </si>
  <si>
    <t>ANDREA POLENA</t>
  </si>
  <si>
    <t>Analista Financeiro</t>
  </si>
  <si>
    <t>SERGIO DIAS BORGES</t>
  </si>
  <si>
    <t>JAQUELINE APARECIDA CARDOSO</t>
  </si>
  <si>
    <t>Relatório para o período:</t>
  </si>
  <si>
    <t>PROJETO SimCAQ</t>
  </si>
  <si>
    <t>Vigência: 09/11/2015 a 08/11/2019</t>
  </si>
  <si>
    <t xml:space="preserve">Diárias    </t>
  </si>
  <si>
    <t>TIPO DE DESPESA</t>
  </si>
  <si>
    <t>VALOR PREVISTO</t>
  </si>
  <si>
    <t>VALOR REALIZADO</t>
  </si>
  <si>
    <t>SALDO</t>
  </si>
  <si>
    <t xml:space="preserve">Auxílio Financeiro a Estudantes   </t>
  </si>
  <si>
    <t xml:space="preserve">Alunos de Graduação I </t>
  </si>
  <si>
    <t xml:space="preserve">Alunos de Pós-Graduação I </t>
  </si>
  <si>
    <t xml:space="preserve">Material de Consumo   </t>
  </si>
  <si>
    <t xml:space="preserve">Passagens e Despesas com Locomoção    </t>
  </si>
  <si>
    <t xml:space="preserve">Outros Serviços de Terceiros - Pessoa Física    </t>
  </si>
  <si>
    <t xml:space="preserve">Contrat. pessoa física RPA </t>
  </si>
  <si>
    <t>Contrat CLT (Andrea e Sergio)</t>
  </si>
  <si>
    <t xml:space="preserve">Docentes (doutores) </t>
  </si>
  <si>
    <t xml:space="preserve">Outros Serviços de Terceiros - Pessoa Jurídica </t>
  </si>
  <si>
    <t xml:space="preserve">Desenvolv. e manutenção de Software </t>
  </si>
  <si>
    <t xml:space="preserve">Serviço de comunicação em geral </t>
  </si>
  <si>
    <t xml:space="preserve">Serviços Gráficos e Editoriais </t>
  </si>
  <si>
    <t xml:space="preserve">Seguro em geral p/ estagiário </t>
  </si>
  <si>
    <r>
      <t>Serviços de cópia e Reprodução de Documentos</t>
    </r>
    <r>
      <rPr>
        <b/>
        <sz val="10"/>
        <color rgb="FF000000"/>
        <rFont val="Calibri"/>
        <family val="2"/>
        <scheme val="minor"/>
      </rPr>
      <t xml:space="preserve"> </t>
    </r>
  </si>
  <si>
    <t xml:space="preserve">Valor limite para ressarcimento de custos da Fundação    </t>
  </si>
  <si>
    <t xml:space="preserve">Equipamentos e Material Permanente    </t>
  </si>
  <si>
    <t xml:space="preserve">Auxílio Financeiro a Estudantes    </t>
  </si>
  <si>
    <t xml:space="preserve">Valor limite para ressarcimento de custos da Fundação   </t>
  </si>
  <si>
    <t>387.779.xxx-xx</t>
  </si>
  <si>
    <t>103.600.xxx-xx</t>
  </si>
  <si>
    <t>005.003.xxx-xx</t>
  </si>
  <si>
    <t>069.373.xxx-xx</t>
  </si>
  <si>
    <t>100.861.xxx-xx</t>
  </si>
  <si>
    <t>590.627.xxx-xx</t>
  </si>
  <si>
    <t>095.843.xxx-xx</t>
  </si>
  <si>
    <t>112.111.xxx-xx</t>
  </si>
  <si>
    <t>077.938.xxx-xx</t>
  </si>
  <si>
    <t>069.779.xxx-xx</t>
  </si>
  <si>
    <t>059.673.xxx-xx</t>
  </si>
  <si>
    <t>087.827.xxx-xx</t>
  </si>
  <si>
    <t>541.697.xxx-xx</t>
  </si>
  <si>
    <t>761.431.xxx-xx</t>
  </si>
  <si>
    <t>Tipo</t>
  </si>
  <si>
    <t>Total</t>
  </si>
  <si>
    <t>FERNANDO CLAUDECIR ERD</t>
  </si>
  <si>
    <t>067.456.xxx-xx</t>
  </si>
  <si>
    <t>Rendimento de aplicação financeira até o momento</t>
  </si>
  <si>
    <t xml:space="preserve">Rendimento + saldo </t>
  </si>
  <si>
    <t>CNPJ</t>
  </si>
  <si>
    <t>PJ</t>
  </si>
  <si>
    <t>02.552.099/0001-30</t>
  </si>
  <si>
    <t>76.530.047/0001-29</t>
  </si>
  <si>
    <t>04.196.645/0001-00</t>
  </si>
  <si>
    <t>PR IMPRENSA NACIONAL</t>
  </si>
  <si>
    <t>RCO</t>
  </si>
  <si>
    <t>75.0451.04/0001-11</t>
  </si>
  <si>
    <t>75.0451.04/0001-12</t>
  </si>
  <si>
    <t>94.623.741/0002-53</t>
  </si>
  <si>
    <t>11.195.926/0001-04</t>
  </si>
  <si>
    <t>b. Auxílio Financeiro a Estudantes</t>
  </si>
  <si>
    <t>c. Outros Serviços de Terceiros - Pessoa Física</t>
  </si>
  <si>
    <t>d. Outros Serviços de Terceiros - Pessoa Jurídica</t>
  </si>
  <si>
    <t>e. Fundação de Apoio</t>
  </si>
  <si>
    <t>f. Equipamento e Material Permanente</t>
  </si>
  <si>
    <t>GAZETA DO POVO/public. Proc. Seleção pessoal</t>
  </si>
  <si>
    <t xml:space="preserve">DMSS SOFTWARE LTDA </t>
  </si>
  <si>
    <t>MAZER DISTRIBUIDORA LTDA</t>
  </si>
  <si>
    <t>NC TURISMO LTDA</t>
  </si>
  <si>
    <t>81.102.709/0001-08</t>
  </si>
  <si>
    <t>075.713.xxx-xx</t>
  </si>
  <si>
    <t>3390.30.01</t>
  </si>
  <si>
    <t>Combustível / lubrificantes / Aditivo etc</t>
  </si>
  <si>
    <t> 3390.33.05</t>
  </si>
  <si>
    <t>Táxi/ônibus (transp. Urbano)</t>
  </si>
  <si>
    <t> 3390.33.08</t>
  </si>
  <si>
    <t>Pedágio / tx mensal pedágio</t>
  </si>
  <si>
    <t>3390.39.18</t>
  </si>
  <si>
    <t>Estacionamento (alugueis de vagas / manobristas etc)</t>
  </si>
  <si>
    <t>3390.39.23</t>
  </si>
  <si>
    <t xml:space="preserve">Festividade e Homenagem </t>
  </si>
  <si>
    <t>3390.39.41</t>
  </si>
  <si>
    <t>Alimentação (lanches e similares)</t>
  </si>
  <si>
    <r>
      <t>Exposições, Congressos e Conferências</t>
    </r>
    <r>
      <rPr>
        <b/>
        <sz val="10"/>
        <rFont val="Calibri"/>
        <family val="2"/>
        <scheme val="minor"/>
      </rPr>
      <t xml:space="preserve"> </t>
    </r>
  </si>
  <si>
    <t>3390.39.80</t>
  </si>
  <si>
    <t>Hospedagem</t>
  </si>
  <si>
    <t>NF9663 A.R. WEIRICH C GRÁFICO / tags</t>
  </si>
  <si>
    <t>A. R. WEIRICH CENTRO GRÁFICO - ME</t>
  </si>
  <si>
    <t>05.379.275/0001-00</t>
  </si>
  <si>
    <t>SIMCAQ - PROFISSIONAIS EXTERNOS (RELAÇÃO RPA)</t>
  </si>
  <si>
    <t>NOME</t>
  </si>
  <si>
    <t>TITULAÇÃO</t>
  </si>
  <si>
    <t>FUNÇÃO</t>
  </si>
  <si>
    <t>FORMAÇÃO</t>
  </si>
  <si>
    <t>PART/MESES</t>
  </si>
  <si>
    <t>VALOR PAGO</t>
  </si>
  <si>
    <t>HUGO LEONARDO F. DA SILVA</t>
  </si>
  <si>
    <t>Analista Sênior</t>
  </si>
  <si>
    <t>ROBERTO PEDRO DA SILVA JUNIOR</t>
  </si>
  <si>
    <t>GRADUAÇÃO</t>
  </si>
  <si>
    <t>DESENV SISTEMAS</t>
  </si>
  <si>
    <t>SIMCAQ - PROFISSIONAIS EXTERNOS (RELAÇÃO CLT)</t>
  </si>
  <si>
    <t>PARTIC/MESES</t>
  </si>
  <si>
    <t>PEDAGOGIA</t>
  </si>
  <si>
    <t>956.819.xxx-xx</t>
  </si>
  <si>
    <t>900783.xxx-xx</t>
  </si>
  <si>
    <t>SIMCAQ - BOLSAS ALUNOS GRADUAÇÃO E PÓS GRADUAÇÃO (RELAÇÃO)</t>
  </si>
  <si>
    <t>MAT. UFPR</t>
  </si>
  <si>
    <t>NIVEL</t>
  </si>
  <si>
    <t>CURSO</t>
  </si>
  <si>
    <t>ALINE DE B. VIDAL GONÇALVES</t>
  </si>
  <si>
    <t>ESTÁGIO</t>
  </si>
  <si>
    <t>S/N</t>
  </si>
  <si>
    <t>DOUTORADO</t>
  </si>
  <si>
    <t>ANÁLISE / LEVANTAM</t>
  </si>
  <si>
    <t>EDUCAÇÃO</t>
  </si>
  <si>
    <t>JORNALISMO</t>
  </si>
  <si>
    <t>N/A</t>
  </si>
  <si>
    <t>MESTRADO</t>
  </si>
  <si>
    <t>INFORMÁTICA</t>
  </si>
  <si>
    <t>GRAD (12) / PÓS (7)</t>
  </si>
  <si>
    <t>GEOGRAFIA</t>
  </si>
  <si>
    <t>CIENC COMPUT</t>
  </si>
  <si>
    <t>GABRIEL R. CASTANHEL</t>
  </si>
  <si>
    <t>GUSTAVO A. SOVIERSOVSKI</t>
  </si>
  <si>
    <t>ANÁLISE / PESQUISA</t>
  </si>
  <si>
    <t>JOÃO VICTOR T. RISSO</t>
  </si>
  <si>
    <t>TECN SISTEMAS</t>
  </si>
  <si>
    <t>MARINA ASSAKO H. PIMENTEL</t>
  </si>
  <si>
    <t>VINICIUS GOMES DE CARVALHO</t>
  </si>
  <si>
    <t>VYTOR DOS SANTOS B. CALIXTO</t>
  </si>
  <si>
    <t>098.317.xxx-xx</t>
  </si>
  <si>
    <t>064.858.xxx-xx</t>
  </si>
  <si>
    <t>SIMCAQ - BOLSAS DOCENTES DOUTORES (RELAÇÃO)</t>
  </si>
  <si>
    <t>LOTAÇÃO</t>
  </si>
  <si>
    <t>ADRIANA A. DRAGONE DA SILVEIRA</t>
  </si>
  <si>
    <t>FORMAÇÃO / APOIO</t>
  </si>
  <si>
    <t>UFPR</t>
  </si>
  <si>
    <t>ANDREA BARBOSA GOUVEIA</t>
  </si>
  <si>
    <t>PESQUISA</t>
  </si>
  <si>
    <t>ÂNGELO RICARDO DE SOUZA</t>
  </si>
  <si>
    <t>GABRIELA SCHNEIDER</t>
  </si>
  <si>
    <t>MARCOS DIDONET DEL FABRO</t>
  </si>
  <si>
    <t>COORDEN / PESQUISA</t>
  </si>
  <si>
    <t>191.143.xxx-xx</t>
  </si>
  <si>
    <t>876.677.xxx-xx</t>
  </si>
  <si>
    <t>648.226.xxx-xx</t>
  </si>
  <si>
    <t>057.122.xxx-xx</t>
  </si>
  <si>
    <t>943.715.xxx-xx</t>
  </si>
  <si>
    <t>828.600.xxx-xx</t>
  </si>
  <si>
    <t>Outros Serviços de Terceiros - Pessoa Física</t>
  </si>
  <si>
    <t>GLENDA PROENÇA TRAIN</t>
  </si>
  <si>
    <t>2/3 = 8 m</t>
  </si>
  <si>
    <t>BERGAMO &amp; CAVALCANTE INFORMÁTICA LTDA</t>
  </si>
  <si>
    <t>MST COM E SERV TELEMÁTICAS LTDA</t>
  </si>
  <si>
    <t>80.834.690/0001-13</t>
  </si>
  <si>
    <t>PANIFICADORA E CONFEITARIA DONA GEMA</t>
  </si>
  <si>
    <t xml:space="preserve"> 77.583.367/0001-00</t>
  </si>
  <si>
    <t>22/12/15 a 31/01/18</t>
  </si>
  <si>
    <t>NF1911 MST COM SERV TELEMAT / 2 RACK</t>
  </si>
  <si>
    <t xml:space="preserve"> 80.834.690/0001-13 </t>
  </si>
  <si>
    <t>Doutorado</t>
  </si>
  <si>
    <t>093.629.xxx-xx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</si>
</sst>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R$&quot;\ #,##0.00"/>
  </numFmts>
  <fonts count="2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rgb="FF00B0F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3" tint="0.39994506668294322"/>
        <bgColor theme="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 tint="-4.9989318521683403E-2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2" borderId="2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4" fontId="2" fillId="6" borderId="6" xfId="0" applyNumberFormat="1" applyFont="1" applyFill="1" applyBorder="1" applyAlignment="1">
      <alignment horizontal="right" vertical="center" wrapText="1"/>
    </xf>
    <xf numFmtId="4" fontId="5" fillId="6" borderId="6" xfId="0" applyNumberFormat="1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13" fillId="12" borderId="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12" fillId="10" borderId="15" xfId="0" applyNumberFormat="1" applyFont="1" applyFill="1" applyBorder="1"/>
    <xf numFmtId="165" fontId="4" fillId="5" borderId="1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5" fillId="4" borderId="4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5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12" fillId="10" borderId="15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15" fillId="0" borderId="8" xfId="0" applyNumberFormat="1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4" fontId="2" fillId="6" borderId="0" xfId="0" applyNumberFormat="1" applyFont="1" applyFill="1" applyBorder="1" applyAlignment="1">
      <alignment horizontal="right" vertical="center" wrapText="1"/>
    </xf>
    <xf numFmtId="4" fontId="5" fillId="6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vertical="top" wrapText="1"/>
    </xf>
    <xf numFmtId="165" fontId="11" fillId="6" borderId="1" xfId="0" applyNumberFormat="1" applyFont="1" applyFill="1" applyBorder="1" applyAlignment="1">
      <alignment vertical="top" wrapText="1"/>
    </xf>
    <xf numFmtId="165" fontId="4" fillId="5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" fillId="0" borderId="0" xfId="0" applyFont="1"/>
    <xf numFmtId="0" fontId="23" fillId="0" borderId="2" xfId="0" applyFont="1" applyFill="1" applyBorder="1" applyAlignment="1"/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1" fillId="0" borderId="2" xfId="0" applyFont="1" applyBorder="1" applyAlignment="1"/>
    <xf numFmtId="0" fontId="11" fillId="0" borderId="3" xfId="0" applyNumberFormat="1" applyFont="1" applyBorder="1" applyAlignment="1">
      <alignment horizontal="center" vertical="center"/>
    </xf>
    <xf numFmtId="165" fontId="11" fillId="0" borderId="1" xfId="0" applyNumberFormat="1" applyFont="1" applyBorder="1"/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right" vertical="center"/>
    </xf>
    <xf numFmtId="0" fontId="0" fillId="0" borderId="0" xfId="0" applyFont="1" applyFill="1" applyBorder="1"/>
    <xf numFmtId="164" fontId="6" fillId="0" borderId="0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/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1" fillId="6" borderId="1" xfId="0" quotePrefix="1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vertical="center" wrapText="1"/>
    </xf>
    <xf numFmtId="165" fontId="4" fillId="10" borderId="4" xfId="0" applyNumberFormat="1" applyFont="1" applyFill="1" applyBorder="1" applyAlignment="1">
      <alignment vertical="center" wrapText="1"/>
    </xf>
    <xf numFmtId="0" fontId="0" fillId="10" borderId="4" xfId="0" applyFont="1" applyFill="1" applyBorder="1"/>
    <xf numFmtId="0" fontId="0" fillId="10" borderId="3" xfId="0" applyFont="1" applyFill="1" applyBorder="1"/>
    <xf numFmtId="0" fontId="22" fillId="14" borderId="1" xfId="0" applyFont="1" applyFill="1" applyBorder="1" applyAlignment="1"/>
    <xf numFmtId="0" fontId="22" fillId="14" borderId="4" xfId="0" applyFont="1" applyFill="1" applyBorder="1" applyAlignment="1"/>
    <xf numFmtId="0" fontId="22" fillId="14" borderId="3" xfId="0" applyFont="1" applyFill="1" applyBorder="1" applyAlignment="1"/>
    <xf numFmtId="0" fontId="22" fillId="14" borderId="2" xfId="0" applyFont="1" applyFill="1" applyBorder="1" applyAlignment="1"/>
    <xf numFmtId="0" fontId="0" fillId="2" borderId="4" xfId="0" applyFont="1" applyFill="1" applyBorder="1"/>
    <xf numFmtId="0" fontId="0" fillId="2" borderId="3" xfId="0" applyFont="1" applyFill="1" applyBorder="1"/>
    <xf numFmtId="165" fontId="3" fillId="8" borderId="10" xfId="0" applyNumberFormat="1" applyFont="1" applyFill="1" applyBorder="1" applyAlignment="1">
      <alignment vertical="center" wrapText="1"/>
    </xf>
    <xf numFmtId="165" fontId="12" fillId="8" borderId="15" xfId="0" applyNumberFormat="1" applyFont="1" applyFill="1" applyBorder="1"/>
    <xf numFmtId="165" fontId="2" fillId="8" borderId="17" xfId="0" applyNumberFormat="1" applyFont="1" applyFill="1" applyBorder="1" applyAlignment="1">
      <alignment horizontal="center" vertical="center" wrapText="1"/>
    </xf>
    <xf numFmtId="165" fontId="0" fillId="8" borderId="18" xfId="0" applyNumberFormat="1" applyFont="1" applyFill="1" applyBorder="1" applyAlignment="1">
      <alignment vertical="center"/>
    </xf>
    <xf numFmtId="165" fontId="12" fillId="8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 vertical="center"/>
    </xf>
    <xf numFmtId="14" fontId="20" fillId="0" borderId="13" xfId="0" applyNumberFormat="1" applyFont="1" applyBorder="1" applyAlignment="1">
      <alignment horizontal="center" vertical="center"/>
    </xf>
    <xf numFmtId="14" fontId="20" fillId="0" borderId="14" xfId="0" applyNumberFormat="1" applyFont="1" applyBorder="1" applyAlignment="1">
      <alignment horizontal="center" vertical="center"/>
    </xf>
    <xf numFmtId="14" fontId="15" fillId="0" borderId="16" xfId="0" applyNumberFormat="1" applyFont="1" applyBorder="1" applyAlignment="1">
      <alignment horizontal="left" vertical="center"/>
    </xf>
    <xf numFmtId="14" fontId="15" fillId="0" borderId="17" xfId="0" applyNumberFormat="1" applyFont="1" applyBorder="1" applyAlignment="1">
      <alignment horizontal="left" vertical="center"/>
    </xf>
    <xf numFmtId="14" fontId="15" fillId="0" borderId="18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1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15" fillId="0" borderId="19" xfId="0" applyNumberFormat="1" applyFont="1" applyBorder="1" applyAlignment="1">
      <alignment horizontal="left" vertical="center"/>
    </xf>
    <xf numFmtId="14" fontId="15" fillId="0" borderId="20" xfId="0" applyNumberFormat="1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left" vertical="center"/>
    </xf>
    <xf numFmtId="0" fontId="12" fillId="10" borderId="15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165" fontId="5" fillId="9" borderId="4" xfId="0" applyNumberFormat="1" applyFont="1" applyFill="1" applyBorder="1" applyAlignment="1">
      <alignment horizontal="center" vertical="center" wrapText="1"/>
    </xf>
    <xf numFmtId="165" fontId="5" fillId="9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2" fillId="1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  <color rgb="FFBEEDF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8"/>
  <sheetViews>
    <sheetView tabSelected="1" zoomScale="90" zoomScaleNormal="90" workbookViewId="0">
      <selection activeCell="H25" sqref="H25"/>
    </sheetView>
  </sheetViews>
  <sheetFormatPr defaultRowHeight="15" x14ac:dyDescent="0.25"/>
  <cols>
    <col min="1" max="1" width="1.140625" style="3" customWidth="1"/>
    <col min="2" max="2" width="10.28515625" style="21" customWidth="1"/>
    <col min="3" max="3" width="48" style="3" customWidth="1"/>
    <col min="4" max="4" width="16.85546875" style="3" customWidth="1"/>
    <col min="5" max="5" width="16.7109375" style="3" bestFit="1" customWidth="1"/>
    <col min="6" max="6" width="14.42578125" style="3" bestFit="1" customWidth="1"/>
    <col min="7" max="7" width="18.42578125" style="3" customWidth="1"/>
    <col min="8" max="8" width="15.7109375" style="3" customWidth="1"/>
    <col min="9" max="9" width="11.42578125" style="3" customWidth="1"/>
    <col min="10" max="10" width="13.42578125" style="3" bestFit="1" customWidth="1"/>
    <col min="11" max="11" width="21.7109375" style="3" bestFit="1" customWidth="1"/>
    <col min="12" max="12" width="11.140625" style="3" bestFit="1" customWidth="1"/>
    <col min="13" max="13" width="11.85546875" style="3" bestFit="1" customWidth="1"/>
    <col min="14" max="14" width="10.140625" style="3" bestFit="1" customWidth="1"/>
    <col min="15" max="16384" width="9.140625" style="3"/>
  </cols>
  <sheetData>
    <row r="1" spans="2:17" ht="15.75" thickBot="1" x14ac:dyDescent="0.3"/>
    <row r="2" spans="2:17" ht="21" x14ac:dyDescent="0.25">
      <c r="B2" s="164" t="s">
        <v>60</v>
      </c>
      <c r="C2" s="165"/>
      <c r="D2" s="165"/>
      <c r="E2" s="165"/>
      <c r="F2" s="166"/>
    </row>
    <row r="3" spans="2:17" ht="19.5" thickBot="1" x14ac:dyDescent="0.3">
      <c r="B3" s="167" t="s">
        <v>61</v>
      </c>
      <c r="C3" s="168"/>
      <c r="D3" s="168"/>
      <c r="E3" s="168"/>
      <c r="F3" s="169"/>
    </row>
    <row r="4" spans="2:17" ht="15.75" thickBot="1" x14ac:dyDescent="0.3">
      <c r="B4" s="86"/>
      <c r="C4" s="87"/>
      <c r="D4" s="87"/>
      <c r="E4" s="87"/>
      <c r="F4" s="87"/>
    </row>
    <row r="5" spans="2:17" ht="18.75" x14ac:dyDescent="0.25">
      <c r="B5" s="170" t="s">
        <v>59</v>
      </c>
      <c r="C5" s="171"/>
      <c r="D5" s="171"/>
      <c r="E5" s="171"/>
      <c r="F5" s="172"/>
    </row>
    <row r="6" spans="2:17" ht="16.5" thickBot="1" x14ac:dyDescent="0.3">
      <c r="B6" s="173" t="s">
        <v>215</v>
      </c>
      <c r="C6" s="174"/>
      <c r="D6" s="174"/>
      <c r="E6" s="174"/>
      <c r="F6" s="175"/>
    </row>
    <row r="7" spans="2:17" x14ac:dyDescent="0.25">
      <c r="B7" s="86"/>
      <c r="C7" s="87"/>
      <c r="D7" s="87"/>
      <c r="E7" s="87"/>
      <c r="F7" s="87"/>
    </row>
    <row r="8" spans="2:17" ht="24" customHeight="1" thickBot="1" x14ac:dyDescent="0.3">
      <c r="B8" s="88"/>
      <c r="C8" s="88"/>
      <c r="D8" s="88"/>
      <c r="E8" s="88"/>
      <c r="F8" s="88"/>
    </row>
    <row r="9" spans="2:17" ht="21.75" customHeight="1" thickBot="1" x14ac:dyDescent="0.4">
      <c r="B9" s="176" t="s">
        <v>49</v>
      </c>
      <c r="C9" s="177"/>
      <c r="D9" s="177"/>
      <c r="E9" s="177"/>
      <c r="F9" s="178"/>
      <c r="M9" s="179"/>
      <c r="N9" s="179"/>
      <c r="O9" s="179"/>
      <c r="P9" s="179"/>
      <c r="Q9" s="179"/>
    </row>
    <row r="10" spans="2:17" ht="23.25" x14ac:dyDescent="0.35">
      <c r="B10" s="89"/>
      <c r="C10" s="89"/>
      <c r="D10" s="90"/>
      <c r="E10" s="90"/>
      <c r="F10" s="90"/>
      <c r="M10" s="55"/>
      <c r="N10" s="55"/>
      <c r="O10" s="55"/>
      <c r="P10" s="55"/>
      <c r="Q10" s="55"/>
    </row>
    <row r="11" spans="2:17" ht="25.5" x14ac:dyDescent="0.35">
      <c r="B11" s="185" t="s">
        <v>63</v>
      </c>
      <c r="C11" s="186"/>
      <c r="D11" s="46" t="s">
        <v>64</v>
      </c>
      <c r="E11" s="46" t="s">
        <v>65</v>
      </c>
      <c r="F11" s="46" t="s">
        <v>66</v>
      </c>
      <c r="M11" s="55"/>
      <c r="N11" s="55"/>
      <c r="O11" s="55"/>
      <c r="P11" s="55"/>
      <c r="Q11" s="55"/>
    </row>
    <row r="12" spans="2:17" ht="21" x14ac:dyDescent="0.35">
      <c r="B12" s="33" t="s">
        <v>0</v>
      </c>
      <c r="C12" s="1" t="s">
        <v>62</v>
      </c>
      <c r="D12" s="2"/>
      <c r="E12" s="2"/>
      <c r="F12" s="5"/>
      <c r="M12" s="187"/>
      <c r="N12" s="188"/>
      <c r="O12" s="188"/>
      <c r="P12" s="188"/>
      <c r="Q12" s="188"/>
    </row>
    <row r="13" spans="2:17" ht="15" customHeight="1" x14ac:dyDescent="0.35">
      <c r="B13" s="15" t="s">
        <v>1</v>
      </c>
      <c r="C13" s="4" t="s">
        <v>2</v>
      </c>
      <c r="D13" s="56">
        <v>3200</v>
      </c>
      <c r="E13" s="56">
        <v>0</v>
      </c>
      <c r="F13" s="56">
        <f>D13-E13</f>
        <v>3200</v>
      </c>
      <c r="M13" s="189"/>
      <c r="N13" s="189"/>
      <c r="O13" s="189"/>
      <c r="P13" s="189"/>
      <c r="Q13" s="189"/>
    </row>
    <row r="14" spans="2:17" ht="5.0999999999999996" customHeight="1" x14ac:dyDescent="0.25">
      <c r="B14" s="16"/>
      <c r="C14" s="8"/>
      <c r="D14" s="57"/>
      <c r="E14" s="57"/>
      <c r="F14" s="58"/>
    </row>
    <row r="15" spans="2:17" x14ac:dyDescent="0.25">
      <c r="B15" s="33" t="s">
        <v>3</v>
      </c>
      <c r="C15" s="1" t="s">
        <v>67</v>
      </c>
      <c r="D15" s="180">
        <v>552720</v>
      </c>
      <c r="E15" s="180"/>
      <c r="F15" s="181"/>
    </row>
    <row r="16" spans="2:17" ht="15" customHeight="1" x14ac:dyDescent="0.25">
      <c r="B16" s="17" t="s">
        <v>4</v>
      </c>
      <c r="C16" s="7" t="s">
        <v>68</v>
      </c>
      <c r="D16" s="59">
        <v>241120</v>
      </c>
      <c r="E16" s="59">
        <v>130030</v>
      </c>
      <c r="F16" s="56">
        <f>D16-E16</f>
        <v>111090</v>
      </c>
    </row>
    <row r="17" spans="2:6" ht="15" customHeight="1" x14ac:dyDescent="0.25">
      <c r="B17" s="17" t="s">
        <v>5</v>
      </c>
      <c r="C17" s="7" t="s">
        <v>69</v>
      </c>
      <c r="D17" s="59">
        <v>225000</v>
      </c>
      <c r="E17" s="59">
        <v>92491.12999999999</v>
      </c>
      <c r="F17" s="56">
        <f>D17-E17</f>
        <v>132508.87</v>
      </c>
    </row>
    <row r="18" spans="2:6" ht="15" customHeight="1" x14ac:dyDescent="0.25">
      <c r="B18" s="17" t="s">
        <v>5</v>
      </c>
      <c r="C18" s="7" t="s">
        <v>6</v>
      </c>
      <c r="D18" s="59">
        <v>271400</v>
      </c>
      <c r="E18" s="59">
        <v>160174.80000000002</v>
      </c>
      <c r="F18" s="56">
        <f>D18-E18</f>
        <v>111225.19999999998</v>
      </c>
    </row>
    <row r="19" spans="2:6" ht="5.0999999999999996" customHeight="1" x14ac:dyDescent="0.25">
      <c r="B19" s="16"/>
      <c r="C19" s="8"/>
      <c r="D19" s="57"/>
      <c r="E19" s="57"/>
      <c r="F19" s="58"/>
    </row>
    <row r="20" spans="2:6" x14ac:dyDescent="0.25">
      <c r="B20" s="33" t="s">
        <v>7</v>
      </c>
      <c r="C20" s="1" t="s">
        <v>70</v>
      </c>
      <c r="D20" s="180">
        <v>14240.49</v>
      </c>
      <c r="E20" s="180"/>
      <c r="F20" s="181"/>
    </row>
    <row r="21" spans="2:6" x14ac:dyDescent="0.25">
      <c r="B21" s="96" t="s">
        <v>128</v>
      </c>
      <c r="C21" s="37" t="s">
        <v>129</v>
      </c>
      <c r="D21" s="70">
        <v>1998</v>
      </c>
      <c r="E21" s="70">
        <v>0</v>
      </c>
      <c r="F21" s="70">
        <f>D21-E21</f>
        <v>1998</v>
      </c>
    </row>
    <row r="22" spans="2:6" ht="15" customHeight="1" x14ac:dyDescent="0.25">
      <c r="B22" s="17" t="s">
        <v>8</v>
      </c>
      <c r="C22" s="7" t="s">
        <v>9</v>
      </c>
      <c r="D22" s="59">
        <v>12242.49</v>
      </c>
      <c r="E22" s="59">
        <v>39.799999999999997</v>
      </c>
      <c r="F22" s="70">
        <f>D22-E22</f>
        <v>12202.69</v>
      </c>
    </row>
    <row r="23" spans="2:6" ht="5.0999999999999996" customHeight="1" x14ac:dyDescent="0.25">
      <c r="B23" s="16"/>
      <c r="C23" s="8"/>
      <c r="D23" s="57"/>
      <c r="E23" s="57"/>
      <c r="F23" s="58"/>
    </row>
    <row r="24" spans="2:6" x14ac:dyDescent="0.25">
      <c r="B24" s="33" t="s">
        <v>10</v>
      </c>
      <c r="C24" s="1" t="s">
        <v>71</v>
      </c>
      <c r="D24" s="180">
        <v>58164.2</v>
      </c>
      <c r="E24" s="180"/>
      <c r="F24" s="181"/>
    </row>
    <row r="25" spans="2:6" x14ac:dyDescent="0.25">
      <c r="B25" s="18" t="s">
        <v>26</v>
      </c>
      <c r="C25" s="4" t="s">
        <v>11</v>
      </c>
      <c r="D25" s="56">
        <v>54664.2</v>
      </c>
      <c r="E25" s="56">
        <v>19506.669999999998</v>
      </c>
      <c r="F25" s="56">
        <f>D25-E25</f>
        <v>35157.53</v>
      </c>
    </row>
    <row r="26" spans="2:6" x14ac:dyDescent="0.25">
      <c r="B26" s="96" t="s">
        <v>130</v>
      </c>
      <c r="C26" s="37" t="s">
        <v>131</v>
      </c>
      <c r="D26" s="70">
        <v>3000</v>
      </c>
      <c r="E26" s="70">
        <v>708.39</v>
      </c>
      <c r="F26" s="56">
        <f t="shared" ref="F26:F27" si="0">D26-E26</f>
        <v>2291.61</v>
      </c>
    </row>
    <row r="27" spans="2:6" ht="15" customHeight="1" x14ac:dyDescent="0.25">
      <c r="B27" s="96" t="s">
        <v>132</v>
      </c>
      <c r="C27" s="37" t="s">
        <v>133</v>
      </c>
      <c r="D27" s="70">
        <v>500</v>
      </c>
      <c r="E27" s="70">
        <v>0</v>
      </c>
      <c r="F27" s="56">
        <f t="shared" si="0"/>
        <v>500</v>
      </c>
    </row>
    <row r="28" spans="2:6" ht="5.0999999999999996" customHeight="1" x14ac:dyDescent="0.25">
      <c r="B28" s="16"/>
      <c r="C28" s="8"/>
      <c r="D28" s="57"/>
      <c r="E28" s="57"/>
      <c r="F28" s="58"/>
    </row>
    <row r="29" spans="2:6" x14ac:dyDescent="0.25">
      <c r="B29" s="33" t="s">
        <v>12</v>
      </c>
      <c r="C29" s="1" t="s">
        <v>72</v>
      </c>
      <c r="D29" s="180">
        <v>984658.5</v>
      </c>
      <c r="E29" s="180"/>
      <c r="F29" s="181"/>
    </row>
    <row r="30" spans="2:6" ht="15" customHeight="1" x14ac:dyDescent="0.25">
      <c r="B30" s="17" t="s">
        <v>31</v>
      </c>
      <c r="C30" s="6" t="s">
        <v>73</v>
      </c>
      <c r="D30" s="56">
        <v>476658.5</v>
      </c>
      <c r="E30" s="56">
        <v>318647.52</v>
      </c>
      <c r="F30" s="56">
        <f>D30-E30</f>
        <v>158010.97999999998</v>
      </c>
    </row>
    <row r="31" spans="2:6" ht="15" customHeight="1" x14ac:dyDescent="0.25">
      <c r="B31" s="17" t="s">
        <v>31</v>
      </c>
      <c r="C31" s="40" t="s">
        <v>74</v>
      </c>
      <c r="D31" s="56">
        <v>247000</v>
      </c>
      <c r="E31" s="56">
        <v>223550.7</v>
      </c>
      <c r="F31" s="56">
        <f t="shared" ref="F31:F32" si="1">D31-E31</f>
        <v>23449.299999999988</v>
      </c>
    </row>
    <row r="32" spans="2:6" ht="15" customHeight="1" x14ac:dyDescent="0.25">
      <c r="B32" s="20" t="s">
        <v>32</v>
      </c>
      <c r="C32" s="38" t="s">
        <v>75</v>
      </c>
      <c r="D32" s="56">
        <v>261000</v>
      </c>
      <c r="E32" s="56">
        <v>80512.760000000009</v>
      </c>
      <c r="F32" s="56">
        <f t="shared" si="1"/>
        <v>180487.24</v>
      </c>
    </row>
    <row r="33" spans="2:6" ht="5.0999999999999996" customHeight="1" x14ac:dyDescent="0.25">
      <c r="B33" s="16"/>
      <c r="C33" s="8"/>
      <c r="D33" s="60"/>
      <c r="E33" s="60"/>
      <c r="F33" s="61"/>
    </row>
    <row r="34" spans="2:6" x14ac:dyDescent="0.25">
      <c r="B34" s="33" t="s">
        <v>13</v>
      </c>
      <c r="C34" s="1" t="s">
        <v>76</v>
      </c>
      <c r="D34" s="180">
        <v>281139</v>
      </c>
      <c r="E34" s="180"/>
      <c r="F34" s="181"/>
    </row>
    <row r="35" spans="2:6" ht="15" customHeight="1" x14ac:dyDescent="0.25">
      <c r="B35" s="17" t="s">
        <v>14</v>
      </c>
      <c r="C35" s="6" t="s">
        <v>77</v>
      </c>
      <c r="D35" s="59">
        <v>15219</v>
      </c>
      <c r="E35" s="59">
        <v>10580</v>
      </c>
      <c r="F35" s="56">
        <f>D35-E35</f>
        <v>4639</v>
      </c>
    </row>
    <row r="36" spans="2:6" ht="15" customHeight="1" x14ac:dyDescent="0.25">
      <c r="B36" s="96" t="s">
        <v>134</v>
      </c>
      <c r="C36" s="97" t="s">
        <v>135</v>
      </c>
      <c r="D36" s="70">
        <v>500</v>
      </c>
      <c r="E36" s="70">
        <v>0</v>
      </c>
      <c r="F36" s="56">
        <f t="shared" ref="F36:F45" si="2">D36-E36</f>
        <v>500</v>
      </c>
    </row>
    <row r="37" spans="2:6" ht="15" customHeight="1" x14ac:dyDescent="0.25">
      <c r="B37" s="96" t="s">
        <v>36</v>
      </c>
      <c r="C37" s="98" t="s">
        <v>140</v>
      </c>
      <c r="D37" s="70">
        <v>5000</v>
      </c>
      <c r="E37" s="70">
        <v>0</v>
      </c>
      <c r="F37" s="56">
        <f t="shared" si="2"/>
        <v>5000</v>
      </c>
    </row>
    <row r="38" spans="2:6" ht="15" customHeight="1" x14ac:dyDescent="0.25">
      <c r="B38" s="96" t="s">
        <v>136</v>
      </c>
      <c r="C38" s="98" t="s">
        <v>137</v>
      </c>
      <c r="D38" s="70">
        <v>5000</v>
      </c>
      <c r="E38" s="70">
        <v>253.5</v>
      </c>
      <c r="F38" s="56">
        <f t="shared" si="2"/>
        <v>4746.5</v>
      </c>
    </row>
    <row r="39" spans="2:6" ht="15" customHeight="1" x14ac:dyDescent="0.25">
      <c r="B39" s="96" t="s">
        <v>138</v>
      </c>
      <c r="C39" s="98" t="s">
        <v>139</v>
      </c>
      <c r="D39" s="70">
        <v>6000</v>
      </c>
      <c r="E39" s="70">
        <v>228.51999999999998</v>
      </c>
      <c r="F39" s="56">
        <f t="shared" si="2"/>
        <v>5771.48</v>
      </c>
    </row>
    <row r="40" spans="2:6" ht="15" customHeight="1" x14ac:dyDescent="0.25">
      <c r="B40" s="17" t="s">
        <v>33</v>
      </c>
      <c r="C40" s="40" t="s">
        <v>78</v>
      </c>
      <c r="D40" s="59">
        <v>2500</v>
      </c>
      <c r="E40" s="59">
        <v>1482.68</v>
      </c>
      <c r="F40" s="56">
        <f t="shared" si="2"/>
        <v>1017.3199999999999</v>
      </c>
    </row>
    <row r="41" spans="2:6" ht="15" customHeight="1" x14ac:dyDescent="0.25">
      <c r="B41" s="17" t="s">
        <v>16</v>
      </c>
      <c r="C41" s="40" t="s">
        <v>17</v>
      </c>
      <c r="D41" s="59">
        <v>32200</v>
      </c>
      <c r="E41" s="59">
        <v>0</v>
      </c>
      <c r="F41" s="56">
        <f t="shared" si="2"/>
        <v>32200</v>
      </c>
    </row>
    <row r="42" spans="2:6" ht="15" customHeight="1" x14ac:dyDescent="0.25">
      <c r="B42" s="17" t="s">
        <v>37</v>
      </c>
      <c r="C42" s="40" t="s">
        <v>79</v>
      </c>
      <c r="D42" s="59">
        <v>15000</v>
      </c>
      <c r="E42" s="59">
        <v>360</v>
      </c>
      <c r="F42" s="56">
        <f t="shared" si="2"/>
        <v>14640</v>
      </c>
    </row>
    <row r="43" spans="2:6" ht="15" customHeight="1" x14ac:dyDescent="0.25">
      <c r="B43" s="20" t="s">
        <v>34</v>
      </c>
      <c r="C43" s="38" t="s">
        <v>80</v>
      </c>
      <c r="D43" s="59">
        <v>920</v>
      </c>
      <c r="E43" s="59">
        <v>0</v>
      </c>
      <c r="F43" s="56">
        <f t="shared" si="2"/>
        <v>920</v>
      </c>
    </row>
    <row r="44" spans="2:6" ht="15" customHeight="1" x14ac:dyDescent="0.25">
      <c r="B44" s="99" t="s">
        <v>141</v>
      </c>
      <c r="C44" s="39" t="s">
        <v>142</v>
      </c>
      <c r="D44" s="70">
        <v>10000</v>
      </c>
      <c r="E44" s="70">
        <v>2566.65</v>
      </c>
      <c r="F44" s="56">
        <f t="shared" si="2"/>
        <v>7433.35</v>
      </c>
    </row>
    <row r="45" spans="2:6" ht="15" customHeight="1" x14ac:dyDescent="0.25">
      <c r="B45" s="20" t="s">
        <v>35</v>
      </c>
      <c r="C45" s="38" t="s">
        <v>81</v>
      </c>
      <c r="D45" s="59">
        <v>4000</v>
      </c>
      <c r="E45" s="59">
        <v>0</v>
      </c>
      <c r="F45" s="56">
        <f t="shared" si="2"/>
        <v>4000</v>
      </c>
    </row>
    <row r="46" spans="2:6" x14ac:dyDescent="0.25">
      <c r="B46" s="33" t="s">
        <v>13</v>
      </c>
      <c r="C46" s="22" t="s">
        <v>82</v>
      </c>
      <c r="D46" s="180">
        <v>102522.22</v>
      </c>
      <c r="E46" s="180"/>
      <c r="F46" s="181"/>
    </row>
    <row r="47" spans="2:6" ht="5.0999999999999996" customHeight="1" x14ac:dyDescent="0.25">
      <c r="B47" s="16"/>
      <c r="C47" s="8"/>
      <c r="D47" s="60"/>
      <c r="E47" s="60"/>
      <c r="F47" s="61"/>
    </row>
    <row r="48" spans="2:6" ht="15" customHeight="1" x14ac:dyDescent="0.25">
      <c r="B48" s="17" t="s">
        <v>18</v>
      </c>
      <c r="C48" s="6" t="s">
        <v>28</v>
      </c>
      <c r="D48" s="59">
        <v>102522.22</v>
      </c>
      <c r="E48" s="59">
        <v>99206.43</v>
      </c>
      <c r="F48" s="56">
        <f>D48-E48</f>
        <v>3315.7900000000081</v>
      </c>
    </row>
    <row r="49" spans="2:6" ht="5.0999999999999996" customHeight="1" x14ac:dyDescent="0.25">
      <c r="B49" s="19"/>
      <c r="C49" s="11"/>
      <c r="D49" s="62"/>
      <c r="E49" s="63"/>
      <c r="F49" s="64"/>
    </row>
    <row r="50" spans="2:6" x14ac:dyDescent="0.25">
      <c r="B50" s="34" t="s">
        <v>19</v>
      </c>
      <c r="C50" s="1" t="s">
        <v>83</v>
      </c>
      <c r="D50" s="180">
        <v>53800</v>
      </c>
      <c r="E50" s="180"/>
      <c r="F50" s="181"/>
    </row>
    <row r="51" spans="2:6" ht="15" customHeight="1" x14ac:dyDescent="0.25">
      <c r="B51" s="20" t="s">
        <v>20</v>
      </c>
      <c r="C51" s="4" t="s">
        <v>21</v>
      </c>
      <c r="D51" s="56">
        <v>8000</v>
      </c>
      <c r="E51" s="59">
        <v>0</v>
      </c>
      <c r="F51" s="56">
        <v>8000</v>
      </c>
    </row>
    <row r="52" spans="2:6" ht="15" customHeight="1" x14ac:dyDescent="0.25">
      <c r="B52" s="20" t="s">
        <v>20</v>
      </c>
      <c r="C52" s="4" t="s">
        <v>22</v>
      </c>
      <c r="D52" s="56">
        <v>7800</v>
      </c>
      <c r="E52" s="59">
        <v>4798</v>
      </c>
      <c r="F52" s="56">
        <v>3002</v>
      </c>
    </row>
    <row r="53" spans="2:6" ht="15" customHeight="1" x14ac:dyDescent="0.25">
      <c r="B53" s="20" t="s">
        <v>20</v>
      </c>
      <c r="C53" s="4" t="s">
        <v>23</v>
      </c>
      <c r="D53" s="56">
        <v>11700</v>
      </c>
      <c r="E53" s="59">
        <v>10180</v>
      </c>
      <c r="F53" s="56">
        <v>8520</v>
      </c>
    </row>
    <row r="54" spans="2:6" ht="15" customHeight="1" x14ac:dyDescent="0.25">
      <c r="B54" s="20" t="s">
        <v>20</v>
      </c>
      <c r="C54" s="4" t="s">
        <v>30</v>
      </c>
      <c r="D54" s="56">
        <v>19900</v>
      </c>
      <c r="E54" s="59">
        <v>0</v>
      </c>
      <c r="F54" s="56">
        <v>19900</v>
      </c>
    </row>
    <row r="55" spans="2:6" ht="15" customHeight="1" x14ac:dyDescent="0.25">
      <c r="B55" s="20" t="s">
        <v>20</v>
      </c>
      <c r="C55" s="4" t="s">
        <v>24</v>
      </c>
      <c r="D55" s="56">
        <v>1500</v>
      </c>
      <c r="E55" s="59">
        <v>0</v>
      </c>
      <c r="F55" s="56">
        <v>1500</v>
      </c>
    </row>
    <row r="56" spans="2:6" ht="15" customHeight="1" x14ac:dyDescent="0.25">
      <c r="B56" s="20" t="s">
        <v>20</v>
      </c>
      <c r="C56" s="4" t="s">
        <v>25</v>
      </c>
      <c r="D56" s="56">
        <v>4900</v>
      </c>
      <c r="E56" s="59">
        <v>0</v>
      </c>
      <c r="F56" s="56">
        <v>4900</v>
      </c>
    </row>
    <row r="57" spans="2:6" ht="5.0999999999999996" customHeight="1" x14ac:dyDescent="0.25">
      <c r="B57" s="19"/>
      <c r="C57" s="11"/>
      <c r="D57" s="65"/>
      <c r="E57" s="66"/>
      <c r="F57" s="67"/>
    </row>
    <row r="58" spans="2:6" x14ac:dyDescent="0.25">
      <c r="B58" s="182" t="s">
        <v>27</v>
      </c>
      <c r="C58" s="183"/>
      <c r="D58" s="68">
        <v>2050444.41</v>
      </c>
      <c r="E58" s="49">
        <f>SUM(E13,E16,E17,E18,E21,E22,E25,E26,E27,E30,E31,E32,E35,E36:E45,E48,E51:E56)</f>
        <v>1155317.55</v>
      </c>
      <c r="F58" s="68">
        <f>D58-E58</f>
        <v>895126.85999999987</v>
      </c>
    </row>
    <row r="59" spans="2:6" ht="15.75" customHeight="1" thickBot="1" x14ac:dyDescent="0.3">
      <c r="B59" s="184"/>
      <c r="C59" s="184"/>
      <c r="D59" s="184"/>
      <c r="E59" s="184"/>
      <c r="F59" s="184"/>
    </row>
    <row r="60" spans="2:6" ht="15.75" customHeight="1" thickBot="1" x14ac:dyDescent="0.3">
      <c r="B60" s="193" t="s">
        <v>39</v>
      </c>
      <c r="C60" s="193"/>
      <c r="D60" s="50">
        <v>1984128.62</v>
      </c>
      <c r="E60" s="50">
        <f>E58</f>
        <v>1155317.55</v>
      </c>
      <c r="F60" s="82">
        <f>D60-E60</f>
        <v>828811.07000000007</v>
      </c>
    </row>
    <row r="61" spans="2:6" ht="8.25" customHeight="1" thickBot="1" x14ac:dyDescent="0.3">
      <c r="B61" s="91"/>
      <c r="C61" s="91"/>
      <c r="D61" s="92"/>
      <c r="E61" s="92"/>
      <c r="F61" s="92"/>
    </row>
    <row r="62" spans="2:6" ht="15.75" customHeight="1" thickBot="1" x14ac:dyDescent="0.3">
      <c r="B62" s="194" t="s">
        <v>104</v>
      </c>
      <c r="C62" s="195"/>
      <c r="D62" s="156"/>
      <c r="E62" s="157">
        <v>66721.84</v>
      </c>
      <c r="F62" s="94"/>
    </row>
    <row r="63" spans="2:6" ht="17.25" customHeight="1" thickBot="1" x14ac:dyDescent="0.3">
      <c r="B63" s="196" t="s">
        <v>105</v>
      </c>
      <c r="C63" s="197"/>
      <c r="D63" s="158"/>
      <c r="E63" s="159"/>
      <c r="F63" s="160">
        <f>F60+E62</f>
        <v>895532.91</v>
      </c>
    </row>
    <row r="64" spans="2:6" ht="15.75" thickBot="1" x14ac:dyDescent="0.3">
      <c r="B64" s="31"/>
      <c r="C64" s="31"/>
      <c r="D64" s="31"/>
      <c r="E64" s="87"/>
      <c r="F64" s="87"/>
    </row>
    <row r="65" spans="2:15" ht="19.5" customHeight="1" thickBot="1" x14ac:dyDescent="0.3">
      <c r="B65" s="190" t="s">
        <v>117</v>
      </c>
      <c r="C65" s="191"/>
      <c r="D65" s="191"/>
      <c r="E65" s="191"/>
      <c r="F65" s="192"/>
    </row>
    <row r="66" spans="2:15" ht="8.25" customHeight="1" x14ac:dyDescent="0.25">
      <c r="B66" s="93"/>
      <c r="C66" s="93"/>
      <c r="D66" s="93"/>
      <c r="E66" s="93"/>
      <c r="F66" s="93"/>
    </row>
    <row r="67" spans="2:15" x14ac:dyDescent="0.25">
      <c r="B67" s="33" t="s">
        <v>3</v>
      </c>
      <c r="C67" s="146" t="s">
        <v>84</v>
      </c>
      <c r="D67" s="180"/>
      <c r="E67" s="180"/>
      <c r="F67" s="180"/>
      <c r="G67" s="154"/>
      <c r="H67" s="154"/>
      <c r="I67" s="154"/>
      <c r="J67" s="155"/>
      <c r="K67" s="69"/>
      <c r="L67" s="69"/>
      <c r="M67" s="69"/>
      <c r="N67" s="69"/>
      <c r="O67" s="69"/>
    </row>
    <row r="68" spans="2:15" s="134" customFormat="1" x14ac:dyDescent="0.25">
      <c r="B68" s="209" t="s">
        <v>163</v>
      </c>
      <c r="C68" s="209"/>
      <c r="D68" s="209"/>
      <c r="E68" s="209"/>
      <c r="F68" s="209"/>
      <c r="G68" s="209"/>
      <c r="H68" s="209"/>
      <c r="I68" s="209"/>
      <c r="J68" s="209"/>
    </row>
    <row r="69" spans="2:15" s="134" customFormat="1" x14ac:dyDescent="0.25">
      <c r="B69" s="112" t="s">
        <v>50</v>
      </c>
      <c r="C69" s="124" t="s">
        <v>147</v>
      </c>
      <c r="D69" s="114" t="s">
        <v>164</v>
      </c>
      <c r="E69" s="114" t="s">
        <v>43</v>
      </c>
      <c r="F69" s="114" t="s">
        <v>165</v>
      </c>
      <c r="G69" s="113" t="s">
        <v>149</v>
      </c>
      <c r="H69" s="114" t="s">
        <v>166</v>
      </c>
      <c r="I69" s="114" t="s">
        <v>151</v>
      </c>
      <c r="J69" s="114" t="s">
        <v>152</v>
      </c>
    </row>
    <row r="70" spans="2:15" s="134" customFormat="1" x14ac:dyDescent="0.25">
      <c r="B70" s="136">
        <v>1</v>
      </c>
      <c r="C70" s="137" t="s">
        <v>167</v>
      </c>
      <c r="D70" s="115">
        <v>20152111</v>
      </c>
      <c r="E70" s="117" t="s">
        <v>127</v>
      </c>
      <c r="F70" s="115" t="s">
        <v>156</v>
      </c>
      <c r="G70" s="117" t="s">
        <v>168</v>
      </c>
      <c r="H70" s="115" t="s">
        <v>160</v>
      </c>
      <c r="I70" s="138">
        <v>6</v>
      </c>
      <c r="J70" s="139">
        <v>6600</v>
      </c>
    </row>
    <row r="71" spans="2:15" s="134" customFormat="1" x14ac:dyDescent="0.25">
      <c r="B71" s="136">
        <v>2</v>
      </c>
      <c r="C71" s="140" t="s">
        <v>47</v>
      </c>
      <c r="D71" s="115" t="s">
        <v>169</v>
      </c>
      <c r="E71" s="117" t="s">
        <v>86</v>
      </c>
      <c r="F71" s="115" t="s">
        <v>170</v>
      </c>
      <c r="G71" s="117" t="s">
        <v>171</v>
      </c>
      <c r="H71" s="115" t="s">
        <v>172</v>
      </c>
      <c r="I71" s="138">
        <v>21</v>
      </c>
      <c r="J71" s="127">
        <v>71200</v>
      </c>
    </row>
    <row r="72" spans="2:15" s="134" customFormat="1" ht="14.25" customHeight="1" x14ac:dyDescent="0.25">
      <c r="B72" s="136">
        <v>3</v>
      </c>
      <c r="C72" s="140" t="s">
        <v>52</v>
      </c>
      <c r="D72" s="115">
        <v>20130728</v>
      </c>
      <c r="E72" s="117" t="s">
        <v>87</v>
      </c>
      <c r="F72" s="115" t="s">
        <v>156</v>
      </c>
      <c r="G72" s="117" t="s">
        <v>168</v>
      </c>
      <c r="H72" s="115" t="s">
        <v>173</v>
      </c>
      <c r="I72" s="142">
        <v>3</v>
      </c>
      <c r="J72" s="127">
        <v>3600</v>
      </c>
    </row>
    <row r="73" spans="2:15" s="134" customFormat="1" x14ac:dyDescent="0.25">
      <c r="B73" s="136">
        <v>4</v>
      </c>
      <c r="C73" s="137" t="s">
        <v>48</v>
      </c>
      <c r="D73" s="115" t="s">
        <v>174</v>
      </c>
      <c r="E73" s="117" t="s">
        <v>88</v>
      </c>
      <c r="F73" s="115" t="s">
        <v>175</v>
      </c>
      <c r="G73" s="117" t="s">
        <v>171</v>
      </c>
      <c r="H73" s="115" t="s">
        <v>176</v>
      </c>
      <c r="I73" s="142">
        <v>12</v>
      </c>
      <c r="J73" s="127">
        <v>21600</v>
      </c>
    </row>
    <row r="74" spans="2:15" s="134" customFormat="1" x14ac:dyDescent="0.25">
      <c r="B74" s="136">
        <v>5</v>
      </c>
      <c r="C74" s="137" t="s">
        <v>53</v>
      </c>
      <c r="D74" s="115">
        <v>20101611</v>
      </c>
      <c r="E74" s="117" t="s">
        <v>89</v>
      </c>
      <c r="F74" s="141" t="s">
        <v>177</v>
      </c>
      <c r="G74" s="117" t="s">
        <v>168</v>
      </c>
      <c r="H74" s="115" t="s">
        <v>178</v>
      </c>
      <c r="I74" s="138">
        <v>21</v>
      </c>
      <c r="J74" s="127">
        <v>25500</v>
      </c>
    </row>
    <row r="75" spans="2:15" s="134" customFormat="1" x14ac:dyDescent="0.25">
      <c r="B75" s="136">
        <v>6</v>
      </c>
      <c r="C75" s="140" t="s">
        <v>102</v>
      </c>
      <c r="D75" s="115">
        <v>20152936</v>
      </c>
      <c r="E75" s="117" t="s">
        <v>188</v>
      </c>
      <c r="F75" s="115" t="s">
        <v>156</v>
      </c>
      <c r="G75" s="117" t="s">
        <v>168</v>
      </c>
      <c r="H75" s="115" t="s">
        <v>179</v>
      </c>
      <c r="I75" s="138">
        <v>15</v>
      </c>
      <c r="J75" s="127">
        <v>11850</v>
      </c>
    </row>
    <row r="76" spans="2:15" s="134" customFormat="1" x14ac:dyDescent="0.25">
      <c r="B76" s="136">
        <v>7</v>
      </c>
      <c r="C76" s="137" t="s">
        <v>45</v>
      </c>
      <c r="D76" s="115">
        <v>20150378</v>
      </c>
      <c r="E76" s="117" t="s">
        <v>91</v>
      </c>
      <c r="F76" s="115" t="s">
        <v>156</v>
      </c>
      <c r="G76" s="117" t="s">
        <v>168</v>
      </c>
      <c r="H76" s="115" t="s">
        <v>160</v>
      </c>
      <c r="I76" s="138">
        <v>22</v>
      </c>
      <c r="J76" s="127">
        <v>24200</v>
      </c>
    </row>
    <row r="77" spans="2:15" s="134" customFormat="1" x14ac:dyDescent="0.25">
      <c r="B77" s="136">
        <v>8</v>
      </c>
      <c r="C77" s="140" t="s">
        <v>180</v>
      </c>
      <c r="D77" s="115">
        <v>20158812</v>
      </c>
      <c r="E77" s="117" t="s">
        <v>92</v>
      </c>
      <c r="F77" s="115" t="s">
        <v>156</v>
      </c>
      <c r="G77" s="117" t="s">
        <v>168</v>
      </c>
      <c r="H77" s="115" t="s">
        <v>179</v>
      </c>
      <c r="I77" s="138">
        <v>15</v>
      </c>
      <c r="J77" s="127">
        <v>11850</v>
      </c>
    </row>
    <row r="78" spans="2:15" s="134" customFormat="1" x14ac:dyDescent="0.25">
      <c r="B78" s="136">
        <v>9</v>
      </c>
      <c r="C78" s="162" t="s">
        <v>208</v>
      </c>
      <c r="D78" s="163">
        <v>20166806</v>
      </c>
      <c r="E78" s="116" t="s">
        <v>219</v>
      </c>
      <c r="F78" s="163" t="s">
        <v>156</v>
      </c>
      <c r="G78" s="116" t="s">
        <v>168</v>
      </c>
      <c r="H78" s="163" t="s">
        <v>179</v>
      </c>
      <c r="I78" s="138">
        <v>2</v>
      </c>
      <c r="J78" s="127">
        <v>1580</v>
      </c>
    </row>
    <row r="79" spans="2:15" s="134" customFormat="1" x14ac:dyDescent="0.25">
      <c r="B79" s="136">
        <v>10</v>
      </c>
      <c r="C79" s="137" t="s">
        <v>181</v>
      </c>
      <c r="D79" s="115">
        <v>20152863</v>
      </c>
      <c r="E79" s="117" t="s">
        <v>93</v>
      </c>
      <c r="F79" s="115" t="s">
        <v>156</v>
      </c>
      <c r="G79" s="117" t="s">
        <v>168</v>
      </c>
      <c r="H79" s="115" t="s">
        <v>179</v>
      </c>
      <c r="I79" s="138">
        <v>19</v>
      </c>
      <c r="J79" s="127">
        <v>15490</v>
      </c>
    </row>
    <row r="80" spans="2:15" s="134" customFormat="1" x14ac:dyDescent="0.25">
      <c r="B80" s="136">
        <v>11</v>
      </c>
      <c r="C80" s="137" t="s">
        <v>58</v>
      </c>
      <c r="D80" s="115" t="s">
        <v>174</v>
      </c>
      <c r="E80" s="117" t="s">
        <v>103</v>
      </c>
      <c r="F80" s="115" t="s">
        <v>175</v>
      </c>
      <c r="G80" s="117" t="s">
        <v>182</v>
      </c>
      <c r="H80" s="115" t="s">
        <v>172</v>
      </c>
      <c r="I80" s="138">
        <v>9</v>
      </c>
      <c r="J80" s="127">
        <v>28800</v>
      </c>
    </row>
    <row r="81" spans="2:10" s="134" customFormat="1" x14ac:dyDescent="0.25">
      <c r="B81" s="136">
        <v>12</v>
      </c>
      <c r="C81" s="137" t="s">
        <v>183</v>
      </c>
      <c r="D81" s="115">
        <v>20120726</v>
      </c>
      <c r="E81" s="117" t="s">
        <v>94</v>
      </c>
      <c r="F81" s="115" t="s">
        <v>156</v>
      </c>
      <c r="G81" s="117" t="s">
        <v>168</v>
      </c>
      <c r="H81" s="115" t="s">
        <v>179</v>
      </c>
      <c r="I81" s="142">
        <v>9</v>
      </c>
      <c r="J81" s="127">
        <v>7430</v>
      </c>
    </row>
    <row r="82" spans="2:10" s="134" customFormat="1" x14ac:dyDescent="0.25">
      <c r="B82" s="136">
        <v>13</v>
      </c>
      <c r="C82" s="140" t="s">
        <v>54</v>
      </c>
      <c r="D82" s="115">
        <v>20151206</v>
      </c>
      <c r="E82" s="117" t="s">
        <v>90</v>
      </c>
      <c r="F82" s="115" t="s">
        <v>156</v>
      </c>
      <c r="G82" s="117" t="s">
        <v>168</v>
      </c>
      <c r="H82" s="115" t="s">
        <v>184</v>
      </c>
      <c r="I82" s="142">
        <v>4</v>
      </c>
      <c r="J82" s="127">
        <v>3160</v>
      </c>
    </row>
    <row r="83" spans="2:10" s="134" customFormat="1" ht="15" customHeight="1" x14ac:dyDescent="0.25">
      <c r="B83" s="136">
        <v>14</v>
      </c>
      <c r="C83" s="137" t="s">
        <v>185</v>
      </c>
      <c r="D83" s="115" t="s">
        <v>174</v>
      </c>
      <c r="E83" s="117" t="s">
        <v>95</v>
      </c>
      <c r="F83" s="115" t="s">
        <v>175</v>
      </c>
      <c r="G83" s="117" t="s">
        <v>171</v>
      </c>
      <c r="H83" s="115" t="s">
        <v>176</v>
      </c>
      <c r="I83" s="138">
        <v>21</v>
      </c>
      <c r="J83" s="127">
        <v>123900</v>
      </c>
    </row>
    <row r="84" spans="2:10" s="134" customFormat="1" ht="15" customHeight="1" x14ac:dyDescent="0.25">
      <c r="B84" s="136">
        <v>15</v>
      </c>
      <c r="C84" s="140" t="s">
        <v>46</v>
      </c>
      <c r="D84" s="115">
        <v>20163051</v>
      </c>
      <c r="E84" s="117" t="s">
        <v>96</v>
      </c>
      <c r="F84" s="115" t="s">
        <v>156</v>
      </c>
      <c r="G84" s="117" t="s">
        <v>168</v>
      </c>
      <c r="H84" s="115" t="s">
        <v>179</v>
      </c>
      <c r="I84" s="138">
        <v>16</v>
      </c>
      <c r="J84" s="127">
        <v>13460</v>
      </c>
    </row>
    <row r="85" spans="2:10" s="134" customFormat="1" x14ac:dyDescent="0.25">
      <c r="B85" s="136">
        <v>16</v>
      </c>
      <c r="C85" s="137" t="s">
        <v>186</v>
      </c>
      <c r="D85" s="115">
        <v>20095473</v>
      </c>
      <c r="E85" s="117" t="s">
        <v>189</v>
      </c>
      <c r="F85" s="115" t="s">
        <v>156</v>
      </c>
      <c r="G85" s="117" t="s">
        <v>168</v>
      </c>
      <c r="H85" s="115" t="s">
        <v>173</v>
      </c>
      <c r="I85" s="142">
        <v>1</v>
      </c>
      <c r="J85" s="127">
        <v>1500</v>
      </c>
    </row>
    <row r="86" spans="2:10" s="134" customFormat="1" x14ac:dyDescent="0.25">
      <c r="B86" s="136">
        <v>17</v>
      </c>
      <c r="C86" s="137" t="s">
        <v>187</v>
      </c>
      <c r="D86" s="115">
        <v>20144434</v>
      </c>
      <c r="E86" s="117" t="s">
        <v>97</v>
      </c>
      <c r="F86" s="115" t="s">
        <v>156</v>
      </c>
      <c r="G86" s="117" t="s">
        <v>168</v>
      </c>
      <c r="H86" s="115" t="s">
        <v>179</v>
      </c>
      <c r="I86" s="142">
        <v>21</v>
      </c>
      <c r="J86" s="127">
        <v>17310</v>
      </c>
    </row>
    <row r="87" spans="2:10" s="134" customFormat="1" x14ac:dyDescent="0.25">
      <c r="B87" s="135"/>
      <c r="C87" s="130"/>
      <c r="D87" s="128"/>
      <c r="E87" s="128"/>
      <c r="F87" s="129"/>
    </row>
    <row r="88" spans="2:10" ht="11.25" customHeight="1" thickBot="1" x14ac:dyDescent="0.3">
      <c r="B88" s="71"/>
      <c r="C88" s="72"/>
      <c r="D88" s="73"/>
      <c r="E88" s="74"/>
      <c r="F88" s="73"/>
    </row>
    <row r="89" spans="2:10" ht="20.25" customHeight="1" thickBot="1" x14ac:dyDescent="0.3">
      <c r="B89" s="176" t="s">
        <v>118</v>
      </c>
      <c r="C89" s="177"/>
      <c r="D89" s="177"/>
      <c r="E89" s="177"/>
      <c r="F89" s="178"/>
    </row>
    <row r="90" spans="2:10" ht="13.5" customHeight="1" x14ac:dyDescent="0.25">
      <c r="B90" s="93"/>
      <c r="C90" s="93"/>
      <c r="D90" s="93"/>
      <c r="E90" s="93"/>
      <c r="F90" s="93"/>
    </row>
    <row r="91" spans="2:10" ht="13.5" customHeight="1" x14ac:dyDescent="0.25">
      <c r="B91" s="33" t="s">
        <v>12</v>
      </c>
      <c r="C91" s="146" t="s">
        <v>207</v>
      </c>
      <c r="D91" s="147"/>
      <c r="E91" s="147"/>
      <c r="F91" s="147"/>
      <c r="G91" s="148"/>
      <c r="H91" s="148"/>
      <c r="I91" s="148"/>
      <c r="J91" s="149"/>
    </row>
    <row r="92" spans="2:10" x14ac:dyDescent="0.25">
      <c r="B92" s="150" t="s">
        <v>31</v>
      </c>
      <c r="C92" s="151" t="s">
        <v>146</v>
      </c>
      <c r="D92" s="151"/>
      <c r="E92" s="151"/>
      <c r="F92" s="151"/>
      <c r="G92" s="151"/>
      <c r="H92" s="151"/>
      <c r="I92" s="151"/>
      <c r="J92" s="152"/>
    </row>
    <row r="93" spans="2:10" x14ac:dyDescent="0.25">
      <c r="B93" s="112" t="s">
        <v>50</v>
      </c>
      <c r="C93" s="203" t="s">
        <v>147</v>
      </c>
      <c r="D93" s="203"/>
      <c r="E93" s="113" t="s">
        <v>43</v>
      </c>
      <c r="F93" s="113" t="s">
        <v>148</v>
      </c>
      <c r="G93" s="113" t="s">
        <v>149</v>
      </c>
      <c r="H93" s="114" t="s">
        <v>150</v>
      </c>
      <c r="I93" s="114" t="s">
        <v>151</v>
      </c>
      <c r="J93" s="114" t="s">
        <v>152</v>
      </c>
    </row>
    <row r="94" spans="2:10" x14ac:dyDescent="0.25">
      <c r="B94" s="115">
        <v>1</v>
      </c>
      <c r="C94" s="204" t="s">
        <v>153</v>
      </c>
      <c r="D94" s="204"/>
      <c r="E94" s="116" t="s">
        <v>161</v>
      </c>
      <c r="F94" s="117"/>
      <c r="G94" s="116" t="s">
        <v>154</v>
      </c>
      <c r="H94" s="118"/>
      <c r="I94" s="131" t="s">
        <v>209</v>
      </c>
      <c r="J94" s="132">
        <v>66387.600000000006</v>
      </c>
    </row>
    <row r="95" spans="2:10" x14ac:dyDescent="0.25">
      <c r="B95" s="115">
        <v>2</v>
      </c>
      <c r="C95" s="204" t="s">
        <v>155</v>
      </c>
      <c r="D95" s="204"/>
      <c r="E95" s="116" t="s">
        <v>162</v>
      </c>
      <c r="F95" s="117"/>
      <c r="G95" s="116" t="s">
        <v>154</v>
      </c>
      <c r="H95" s="119"/>
      <c r="I95" s="131" t="s">
        <v>209</v>
      </c>
      <c r="J95" s="132">
        <v>99576</v>
      </c>
    </row>
    <row r="96" spans="2:10" x14ac:dyDescent="0.25">
      <c r="B96" s="115">
        <v>3</v>
      </c>
      <c r="C96" s="204" t="s">
        <v>57</v>
      </c>
      <c r="D96" s="204"/>
      <c r="E96" s="116" t="s">
        <v>99</v>
      </c>
      <c r="F96" s="117" t="s">
        <v>44</v>
      </c>
      <c r="G96" s="116" t="s">
        <v>154</v>
      </c>
      <c r="H96" s="118" t="s">
        <v>157</v>
      </c>
      <c r="I96" s="131" t="s">
        <v>209</v>
      </c>
      <c r="J96" s="132">
        <v>99576</v>
      </c>
    </row>
    <row r="97" spans="2:10" x14ac:dyDescent="0.25">
      <c r="B97" s="120"/>
      <c r="C97" s="120"/>
      <c r="D97" s="120"/>
      <c r="E97" s="120"/>
      <c r="F97" s="120"/>
      <c r="G97" s="120"/>
      <c r="H97" s="120"/>
      <c r="I97" s="120"/>
      <c r="J97" s="120"/>
    </row>
    <row r="98" spans="2:10" x14ac:dyDescent="0.25">
      <c r="B98" s="150" t="s">
        <v>31</v>
      </c>
      <c r="C98" s="151" t="s">
        <v>158</v>
      </c>
      <c r="D98" s="151"/>
      <c r="E98" s="151"/>
      <c r="F98" s="151"/>
      <c r="G98" s="151"/>
      <c r="H98" s="151"/>
      <c r="I98" s="151"/>
      <c r="J98" s="152"/>
    </row>
    <row r="99" spans="2:10" ht="15" customHeight="1" x14ac:dyDescent="0.25">
      <c r="B99" s="112" t="s">
        <v>50</v>
      </c>
      <c r="C99" s="121" t="s">
        <v>147</v>
      </c>
      <c r="D99" s="205" t="s">
        <v>43</v>
      </c>
      <c r="E99" s="205"/>
      <c r="F99" s="122" t="s">
        <v>149</v>
      </c>
      <c r="G99" s="205" t="s">
        <v>150</v>
      </c>
      <c r="H99" s="205"/>
      <c r="I99" s="123" t="s">
        <v>159</v>
      </c>
      <c r="J99" s="124" t="s">
        <v>152</v>
      </c>
    </row>
    <row r="100" spans="2:10" ht="15" customHeight="1" x14ac:dyDescent="0.25">
      <c r="B100" s="115">
        <v>1</v>
      </c>
      <c r="C100" s="125" t="s">
        <v>55</v>
      </c>
      <c r="D100" s="206" t="s">
        <v>98</v>
      </c>
      <c r="E100" s="207"/>
      <c r="F100" s="116" t="s">
        <v>56</v>
      </c>
      <c r="G100" s="208" t="s">
        <v>160</v>
      </c>
      <c r="H100" s="208"/>
      <c r="I100" s="126">
        <v>20</v>
      </c>
      <c r="J100" s="127">
        <v>38783.72</v>
      </c>
    </row>
    <row r="101" spans="2:10" x14ac:dyDescent="0.25">
      <c r="B101" s="115">
        <v>2</v>
      </c>
      <c r="C101" s="125" t="s">
        <v>57</v>
      </c>
      <c r="D101" s="206" t="s">
        <v>99</v>
      </c>
      <c r="E101" s="207"/>
      <c r="F101" s="116" t="s">
        <v>154</v>
      </c>
      <c r="G101" s="208" t="s">
        <v>157</v>
      </c>
      <c r="H101" s="208"/>
      <c r="I101" s="126">
        <v>9</v>
      </c>
      <c r="J101" s="133">
        <v>123880.8</v>
      </c>
    </row>
    <row r="102" spans="2:10" ht="14.1" customHeight="1" x14ac:dyDescent="0.25">
      <c r="B102" s="100"/>
      <c r="C102" s="101"/>
      <c r="D102" s="102"/>
      <c r="E102" s="103"/>
      <c r="F102" s="102"/>
    </row>
    <row r="103" spans="2:10" ht="14.1" customHeight="1" x14ac:dyDescent="0.25">
      <c r="B103" s="150" t="s">
        <v>32</v>
      </c>
      <c r="C103" s="153" t="s">
        <v>190</v>
      </c>
      <c r="D103" s="151"/>
      <c r="E103" s="151"/>
      <c r="F103" s="151"/>
      <c r="G103" s="151"/>
      <c r="H103" s="151"/>
      <c r="I103" s="151"/>
      <c r="J103" s="152"/>
    </row>
    <row r="104" spans="2:10" ht="14.1" customHeight="1" x14ac:dyDescent="0.25">
      <c r="B104" s="112" t="s">
        <v>50</v>
      </c>
      <c r="C104" s="122" t="s">
        <v>147</v>
      </c>
      <c r="D104" s="113" t="s">
        <v>164</v>
      </c>
      <c r="E104" s="122" t="s">
        <v>43</v>
      </c>
      <c r="F104" s="114" t="s">
        <v>148</v>
      </c>
      <c r="G104" s="145" t="s">
        <v>149</v>
      </c>
      <c r="H104" s="143" t="s">
        <v>191</v>
      </c>
      <c r="I104" s="114" t="s">
        <v>151</v>
      </c>
      <c r="J104" s="114" t="s">
        <v>152</v>
      </c>
    </row>
    <row r="105" spans="2:10" ht="14.1" customHeight="1" x14ac:dyDescent="0.25">
      <c r="B105" s="136">
        <v>1</v>
      </c>
      <c r="C105" s="144" t="s">
        <v>192</v>
      </c>
      <c r="D105" s="115">
        <v>1895102</v>
      </c>
      <c r="E105" s="117" t="s">
        <v>201</v>
      </c>
      <c r="F105" s="115" t="s">
        <v>218</v>
      </c>
      <c r="G105" s="117" t="s">
        <v>193</v>
      </c>
      <c r="H105" s="115" t="s">
        <v>194</v>
      </c>
      <c r="I105" s="210">
        <v>21</v>
      </c>
      <c r="J105" s="127">
        <v>33000</v>
      </c>
    </row>
    <row r="106" spans="2:10" ht="14.1" customHeight="1" x14ac:dyDescent="0.25">
      <c r="B106" s="136">
        <v>2</v>
      </c>
      <c r="C106" s="144" t="s">
        <v>195</v>
      </c>
      <c r="D106" s="115">
        <v>56073604</v>
      </c>
      <c r="E106" s="117" t="s">
        <v>202</v>
      </c>
      <c r="F106" s="161" t="s">
        <v>218</v>
      </c>
      <c r="G106" s="117" t="s">
        <v>196</v>
      </c>
      <c r="H106" s="115" t="s">
        <v>194</v>
      </c>
      <c r="I106" s="131"/>
      <c r="J106" s="133">
        <v>0</v>
      </c>
    </row>
    <row r="107" spans="2:10" ht="14.1" customHeight="1" x14ac:dyDescent="0.25">
      <c r="B107" s="136">
        <v>3</v>
      </c>
      <c r="C107" s="144" t="s">
        <v>197</v>
      </c>
      <c r="D107" s="115">
        <v>23003471</v>
      </c>
      <c r="E107" s="117" t="s">
        <v>203</v>
      </c>
      <c r="F107" s="161" t="s">
        <v>218</v>
      </c>
      <c r="G107" s="117" t="s">
        <v>196</v>
      </c>
      <c r="H107" s="115" t="s">
        <v>194</v>
      </c>
      <c r="I107" s="131"/>
      <c r="J107" s="133">
        <v>0</v>
      </c>
    </row>
    <row r="108" spans="2:10" ht="14.1" customHeight="1" x14ac:dyDescent="0.25">
      <c r="B108" s="136">
        <v>4</v>
      </c>
      <c r="C108" s="144" t="s">
        <v>198</v>
      </c>
      <c r="D108" s="115">
        <v>3688631</v>
      </c>
      <c r="E108" s="117" t="s">
        <v>204</v>
      </c>
      <c r="F108" s="161" t="s">
        <v>218</v>
      </c>
      <c r="G108" s="117" t="s">
        <v>193</v>
      </c>
      <c r="H108" s="115" t="s">
        <v>194</v>
      </c>
      <c r="I108" s="210">
        <v>3</v>
      </c>
      <c r="J108" s="127">
        <v>7500</v>
      </c>
    </row>
    <row r="109" spans="2:10" ht="14.1" customHeight="1" x14ac:dyDescent="0.25">
      <c r="B109" s="136">
        <v>5</v>
      </c>
      <c r="C109" s="144" t="s">
        <v>199</v>
      </c>
      <c r="D109" s="115">
        <v>1816538</v>
      </c>
      <c r="E109" s="117" t="s">
        <v>205</v>
      </c>
      <c r="F109" s="161" t="s">
        <v>218</v>
      </c>
      <c r="G109" s="117" t="s">
        <v>196</v>
      </c>
      <c r="H109" s="115" t="s">
        <v>194</v>
      </c>
      <c r="I109" s="131"/>
      <c r="J109" s="133">
        <v>0</v>
      </c>
    </row>
    <row r="110" spans="2:10" ht="14.1" customHeight="1" x14ac:dyDescent="0.25">
      <c r="B110" s="136">
        <v>6</v>
      </c>
      <c r="C110" s="144" t="s">
        <v>51</v>
      </c>
      <c r="D110" s="115">
        <v>1977179</v>
      </c>
      <c r="E110" s="117" t="s">
        <v>206</v>
      </c>
      <c r="F110" s="161" t="s">
        <v>218</v>
      </c>
      <c r="G110" s="117" t="s">
        <v>200</v>
      </c>
      <c r="H110" s="115" t="s">
        <v>194</v>
      </c>
      <c r="I110" s="210">
        <v>14</v>
      </c>
      <c r="J110" s="127">
        <v>35000</v>
      </c>
    </row>
    <row r="111" spans="2:10" ht="14.1" customHeight="1" thickBot="1" x14ac:dyDescent="0.3">
      <c r="B111" s="100"/>
      <c r="C111" s="101"/>
      <c r="D111" s="102"/>
      <c r="E111" s="103"/>
      <c r="F111" s="102"/>
    </row>
    <row r="112" spans="2:10" ht="23.25" customHeight="1" thickBot="1" x14ac:dyDescent="0.3">
      <c r="B112" s="176" t="s">
        <v>119</v>
      </c>
      <c r="C112" s="177"/>
      <c r="D112" s="177"/>
      <c r="E112" s="177"/>
      <c r="F112" s="178"/>
    </row>
    <row r="113" spans="2:6" ht="10.5" customHeight="1" x14ac:dyDescent="0.25">
      <c r="B113" s="93"/>
      <c r="C113" s="93"/>
      <c r="D113" s="93"/>
      <c r="E113" s="93"/>
      <c r="F113" s="93"/>
    </row>
    <row r="114" spans="2:6" x14ac:dyDescent="0.25">
      <c r="B114" s="33" t="s">
        <v>13</v>
      </c>
      <c r="C114" s="1" t="s">
        <v>76</v>
      </c>
      <c r="D114" s="180"/>
      <c r="E114" s="180"/>
      <c r="F114" s="181"/>
    </row>
    <row r="115" spans="2:6" x14ac:dyDescent="0.25">
      <c r="B115" s="28" t="s">
        <v>14</v>
      </c>
      <c r="C115" s="29" t="s">
        <v>15</v>
      </c>
      <c r="D115" s="75" t="s">
        <v>106</v>
      </c>
      <c r="E115" s="75" t="s">
        <v>100</v>
      </c>
      <c r="F115" s="75" t="s">
        <v>101</v>
      </c>
    </row>
    <row r="116" spans="2:6" x14ac:dyDescent="0.25">
      <c r="B116" s="32"/>
      <c r="C116" s="4" t="s">
        <v>42</v>
      </c>
      <c r="D116" s="84" t="s">
        <v>108</v>
      </c>
      <c r="E116" s="56" t="s">
        <v>107</v>
      </c>
      <c r="F116" s="47">
        <v>10580</v>
      </c>
    </row>
    <row r="117" spans="2:6" x14ac:dyDescent="0.25">
      <c r="B117" s="198"/>
      <c r="C117" s="199"/>
      <c r="D117" s="51"/>
      <c r="E117" s="51"/>
      <c r="F117" s="51">
        <v>10580</v>
      </c>
    </row>
    <row r="118" spans="2:6" ht="5.0999999999999996" customHeight="1" x14ac:dyDescent="0.25">
      <c r="B118" s="23"/>
      <c r="C118" s="24"/>
      <c r="D118" s="52"/>
      <c r="E118" s="53"/>
      <c r="F118" s="54"/>
    </row>
    <row r="119" spans="2:6" x14ac:dyDescent="0.25">
      <c r="B119" s="36" t="s">
        <v>33</v>
      </c>
      <c r="C119" s="35" t="s">
        <v>78</v>
      </c>
      <c r="D119" s="75" t="s">
        <v>106</v>
      </c>
      <c r="E119" s="75" t="s">
        <v>100</v>
      </c>
      <c r="F119" s="75" t="s">
        <v>101</v>
      </c>
    </row>
    <row r="120" spans="2:6" x14ac:dyDescent="0.25">
      <c r="B120" s="104"/>
      <c r="C120" s="105" t="s">
        <v>144</v>
      </c>
      <c r="D120" s="107" t="s">
        <v>145</v>
      </c>
      <c r="E120" s="106" t="s">
        <v>107</v>
      </c>
      <c r="F120" s="108">
        <v>360</v>
      </c>
    </row>
    <row r="121" spans="2:6" ht="15.75" customHeight="1" x14ac:dyDescent="0.25">
      <c r="B121" s="76"/>
      <c r="C121" s="6" t="s">
        <v>122</v>
      </c>
      <c r="D121" s="83" t="s">
        <v>109</v>
      </c>
      <c r="E121" s="56" t="s">
        <v>107</v>
      </c>
      <c r="F121" s="77">
        <v>1361.2</v>
      </c>
    </row>
    <row r="122" spans="2:6" ht="16.5" customHeight="1" x14ac:dyDescent="0.25">
      <c r="B122" s="76"/>
      <c r="C122" s="7" t="s">
        <v>111</v>
      </c>
      <c r="D122" s="85" t="s">
        <v>110</v>
      </c>
      <c r="E122" s="56" t="s">
        <v>107</v>
      </c>
      <c r="F122" s="78">
        <v>121.48</v>
      </c>
    </row>
    <row r="123" spans="2:6" ht="16.5" customHeight="1" x14ac:dyDescent="0.25">
      <c r="B123" s="95"/>
      <c r="C123" s="7" t="s">
        <v>210</v>
      </c>
      <c r="D123" s="85" t="s">
        <v>116</v>
      </c>
      <c r="E123" s="56" t="s">
        <v>107</v>
      </c>
      <c r="F123" s="109">
        <v>3180</v>
      </c>
    </row>
    <row r="124" spans="2:6" ht="16.5" customHeight="1" x14ac:dyDescent="0.25">
      <c r="B124" s="95"/>
      <c r="C124" s="7" t="s">
        <v>123</v>
      </c>
      <c r="D124" s="85" t="s">
        <v>108</v>
      </c>
      <c r="E124" s="56" t="s">
        <v>107</v>
      </c>
      <c r="F124" s="109">
        <v>10580</v>
      </c>
    </row>
    <row r="125" spans="2:6" ht="16.5" customHeight="1" x14ac:dyDescent="0.25">
      <c r="B125" s="95"/>
      <c r="C125" s="7" t="s">
        <v>124</v>
      </c>
      <c r="D125" s="85" t="s">
        <v>115</v>
      </c>
      <c r="E125" s="56" t="s">
        <v>107</v>
      </c>
      <c r="F125" s="110">
        <v>4798</v>
      </c>
    </row>
    <row r="126" spans="2:6" ht="16.5" customHeight="1" x14ac:dyDescent="0.25">
      <c r="B126" s="95"/>
      <c r="C126" s="7" t="s">
        <v>125</v>
      </c>
      <c r="D126" s="83" t="s">
        <v>126</v>
      </c>
      <c r="E126" s="56" t="s">
        <v>107</v>
      </c>
      <c r="F126" s="110">
        <v>22219.7</v>
      </c>
    </row>
    <row r="127" spans="2:6" ht="16.5" customHeight="1" x14ac:dyDescent="0.25">
      <c r="B127" s="95"/>
      <c r="C127" s="7" t="s">
        <v>211</v>
      </c>
      <c r="D127" s="83" t="s">
        <v>212</v>
      </c>
      <c r="E127" s="56" t="s">
        <v>107</v>
      </c>
      <c r="F127" s="110">
        <v>7000</v>
      </c>
    </row>
    <row r="128" spans="2:6" ht="16.5" customHeight="1" x14ac:dyDescent="0.25">
      <c r="B128" s="95"/>
      <c r="C128" s="7" t="s">
        <v>213</v>
      </c>
      <c r="D128" s="83" t="s">
        <v>214</v>
      </c>
      <c r="E128" s="56" t="s">
        <v>107</v>
      </c>
      <c r="F128" s="110">
        <v>253.5</v>
      </c>
    </row>
    <row r="129" spans="2:6" ht="16.5" customHeight="1" x14ac:dyDescent="0.25">
      <c r="B129" s="95"/>
      <c r="C129" s="7"/>
      <c r="D129" s="83"/>
      <c r="E129" s="56"/>
      <c r="F129" s="110"/>
    </row>
    <row r="130" spans="2:6" x14ac:dyDescent="0.25">
      <c r="B130" s="198"/>
      <c r="C130" s="199"/>
      <c r="D130" s="51"/>
      <c r="E130" s="51"/>
      <c r="F130" s="111">
        <f>SUM(F120:F129)</f>
        <v>49873.880000000005</v>
      </c>
    </row>
    <row r="131" spans="2:6" ht="5.25" customHeight="1" x14ac:dyDescent="0.25">
      <c r="B131" s="23"/>
      <c r="C131" s="24"/>
      <c r="D131" s="25"/>
      <c r="E131" s="26"/>
      <c r="F131" s="27"/>
    </row>
    <row r="132" spans="2:6" ht="16.5" customHeight="1" x14ac:dyDescent="0.25">
      <c r="B132" s="36" t="s">
        <v>37</v>
      </c>
      <c r="C132" s="35" t="s">
        <v>79</v>
      </c>
      <c r="D132" s="200">
        <v>15000</v>
      </c>
      <c r="E132" s="201"/>
      <c r="F132" s="202"/>
    </row>
    <row r="133" spans="2:6" ht="15" customHeight="1" x14ac:dyDescent="0.25">
      <c r="B133" s="32">
        <v>43061</v>
      </c>
      <c r="C133" s="4" t="s">
        <v>143</v>
      </c>
      <c r="D133" s="47">
        <v>0</v>
      </c>
      <c r="E133" s="47">
        <v>360</v>
      </c>
      <c r="F133" s="47">
        <f>D132+D133-E133</f>
        <v>14640</v>
      </c>
    </row>
    <row r="134" spans="2:6" ht="12" customHeight="1" x14ac:dyDescent="0.25">
      <c r="B134" s="198"/>
      <c r="C134" s="199"/>
      <c r="D134" s="51"/>
      <c r="E134" s="51"/>
      <c r="F134" s="51">
        <v>14640</v>
      </c>
    </row>
    <row r="135" spans="2:6" ht="12" customHeight="1" thickBot="1" x14ac:dyDescent="0.3">
      <c r="B135" s="100"/>
      <c r="C135" s="101"/>
      <c r="D135" s="102"/>
      <c r="E135" s="103"/>
      <c r="F135" s="102"/>
    </row>
    <row r="136" spans="2:6" ht="21" customHeight="1" thickBot="1" x14ac:dyDescent="0.3">
      <c r="B136" s="176" t="s">
        <v>120</v>
      </c>
      <c r="C136" s="177"/>
      <c r="D136" s="177"/>
      <c r="E136" s="177"/>
      <c r="F136" s="178"/>
    </row>
    <row r="137" spans="2:6" ht="9" customHeight="1" x14ac:dyDescent="0.25">
      <c r="B137" s="93"/>
      <c r="C137" s="93"/>
      <c r="D137" s="93"/>
      <c r="E137" s="93"/>
      <c r="F137" s="93"/>
    </row>
    <row r="138" spans="2:6" x14ac:dyDescent="0.25">
      <c r="B138" s="33" t="s">
        <v>13</v>
      </c>
      <c r="C138" s="22" t="s">
        <v>85</v>
      </c>
      <c r="D138" s="2"/>
      <c r="E138" s="2"/>
      <c r="F138" s="5"/>
    </row>
    <row r="139" spans="2:6" ht="5.0999999999999996" customHeight="1" x14ac:dyDescent="0.25">
      <c r="B139" s="16"/>
      <c r="C139" s="8"/>
      <c r="D139" s="9"/>
      <c r="E139" s="9"/>
      <c r="F139" s="10"/>
    </row>
    <row r="140" spans="2:6" x14ac:dyDescent="0.25">
      <c r="B140" s="28" t="s">
        <v>18</v>
      </c>
      <c r="C140" s="29" t="s">
        <v>28</v>
      </c>
      <c r="D140" s="75" t="s">
        <v>106</v>
      </c>
      <c r="E140" s="75" t="s">
        <v>100</v>
      </c>
      <c r="F140" s="75" t="s">
        <v>101</v>
      </c>
    </row>
    <row r="141" spans="2:6" ht="16.5" customHeight="1" x14ac:dyDescent="0.25">
      <c r="B141" s="32"/>
      <c r="C141" s="79" t="s">
        <v>38</v>
      </c>
      <c r="D141" s="83" t="s">
        <v>113</v>
      </c>
      <c r="E141" s="56" t="s">
        <v>112</v>
      </c>
      <c r="F141" s="56">
        <v>23813.51</v>
      </c>
    </row>
    <row r="142" spans="2:6" ht="18.75" customHeight="1" x14ac:dyDescent="0.25">
      <c r="B142" s="32"/>
      <c r="C142" s="80" t="s">
        <v>38</v>
      </c>
      <c r="D142" s="83" t="s">
        <v>114</v>
      </c>
      <c r="E142" s="56" t="s">
        <v>112</v>
      </c>
      <c r="F142" s="59">
        <v>39579.11</v>
      </c>
    </row>
    <row r="143" spans="2:6" x14ac:dyDescent="0.25">
      <c r="B143" s="32"/>
      <c r="C143" s="7"/>
      <c r="D143" s="48"/>
      <c r="E143" s="48"/>
      <c r="F143" s="48"/>
    </row>
    <row r="144" spans="2:6" ht="15" customHeight="1" x14ac:dyDescent="0.25">
      <c r="B144" s="198" t="s">
        <v>29</v>
      </c>
      <c r="C144" s="199"/>
      <c r="D144" s="51"/>
      <c r="E144" s="51"/>
      <c r="F144" s="81">
        <v>63392.619999999995</v>
      </c>
    </row>
    <row r="145" spans="2:6" ht="12" customHeight="1" thickBot="1" x14ac:dyDescent="0.3">
      <c r="B145" s="44"/>
      <c r="C145" s="41"/>
      <c r="D145" s="42"/>
      <c r="E145" s="43"/>
      <c r="F145" s="42"/>
    </row>
    <row r="146" spans="2:6" ht="18.75" customHeight="1" thickBot="1" x14ac:dyDescent="0.3">
      <c r="B146" s="176" t="s">
        <v>121</v>
      </c>
      <c r="C146" s="177"/>
      <c r="D146" s="177"/>
      <c r="E146" s="177"/>
      <c r="F146" s="178"/>
    </row>
    <row r="147" spans="2:6" ht="9" customHeight="1" x14ac:dyDescent="0.25">
      <c r="B147" s="93"/>
      <c r="C147" s="93"/>
      <c r="D147" s="93"/>
      <c r="E147" s="93"/>
      <c r="F147" s="93"/>
    </row>
    <row r="148" spans="2:6" ht="5.0999999999999996" customHeight="1" x14ac:dyDescent="0.25">
      <c r="B148" s="23"/>
      <c r="C148" s="24"/>
      <c r="D148" s="52"/>
      <c r="E148" s="53"/>
      <c r="F148" s="54"/>
    </row>
    <row r="149" spans="2:6" x14ac:dyDescent="0.25">
      <c r="B149" s="28" t="s">
        <v>20</v>
      </c>
      <c r="C149" s="45" t="s">
        <v>22</v>
      </c>
      <c r="D149" s="75" t="s">
        <v>106</v>
      </c>
      <c r="E149" s="75" t="s">
        <v>100</v>
      </c>
      <c r="F149" s="75" t="s">
        <v>101</v>
      </c>
    </row>
    <row r="150" spans="2:6" x14ac:dyDescent="0.25">
      <c r="B150" s="32">
        <v>42562</v>
      </c>
      <c r="C150" s="4" t="s">
        <v>40</v>
      </c>
      <c r="D150" s="83" t="s">
        <v>115</v>
      </c>
      <c r="E150" s="56" t="s">
        <v>107</v>
      </c>
      <c r="F150" s="47">
        <v>4798</v>
      </c>
    </row>
    <row r="151" spans="2:6" x14ac:dyDescent="0.25">
      <c r="B151" s="198"/>
      <c r="C151" s="199"/>
      <c r="D151" s="51"/>
      <c r="E151" s="51"/>
      <c r="F151" s="51">
        <v>4798</v>
      </c>
    </row>
    <row r="152" spans="2:6" ht="5.0999999999999996" customHeight="1" x14ac:dyDescent="0.25">
      <c r="B152" s="23"/>
      <c r="C152" s="24"/>
      <c r="D152" s="52"/>
      <c r="E152" s="53"/>
      <c r="F152" s="54"/>
    </row>
    <row r="153" spans="2:6" x14ac:dyDescent="0.25">
      <c r="B153" s="28" t="s">
        <v>20</v>
      </c>
      <c r="C153" s="30" t="s">
        <v>23</v>
      </c>
      <c r="D153" s="75" t="s">
        <v>106</v>
      </c>
      <c r="E153" s="75" t="s">
        <v>100</v>
      </c>
      <c r="F153" s="75" t="s">
        <v>101</v>
      </c>
    </row>
    <row r="154" spans="2:6" x14ac:dyDescent="0.25">
      <c r="B154" s="32">
        <v>42618</v>
      </c>
      <c r="C154" s="4" t="s">
        <v>41</v>
      </c>
      <c r="D154" s="83" t="s">
        <v>116</v>
      </c>
      <c r="E154" s="56" t="s">
        <v>107</v>
      </c>
      <c r="F154" s="48">
        <v>3180</v>
      </c>
    </row>
    <row r="155" spans="2:6" x14ac:dyDescent="0.25">
      <c r="B155" s="32">
        <v>43088</v>
      </c>
      <c r="C155" s="4" t="s">
        <v>216</v>
      </c>
      <c r="D155" s="83" t="s">
        <v>217</v>
      </c>
      <c r="E155" s="56" t="s">
        <v>107</v>
      </c>
      <c r="F155" s="47">
        <v>7000</v>
      </c>
    </row>
    <row r="156" spans="2:6" x14ac:dyDescent="0.25">
      <c r="B156" s="198"/>
      <c r="C156" s="199"/>
      <c r="D156" s="51"/>
      <c r="E156" s="51"/>
      <c r="F156" s="51">
        <f>SUM(F154:F155)</f>
        <v>10180</v>
      </c>
    </row>
    <row r="157" spans="2:6" ht="5.0999999999999996" customHeight="1" x14ac:dyDescent="0.25">
      <c r="B157" s="19"/>
      <c r="C157" s="11"/>
      <c r="D157" s="12"/>
      <c r="E157" s="13"/>
      <c r="F157" s="14"/>
    </row>
    <row r="158" spans="2:6" ht="9.75" customHeight="1" x14ac:dyDescent="0.25">
      <c r="B158" s="86"/>
      <c r="C158" s="87"/>
      <c r="D158" s="87"/>
      <c r="E158" s="87"/>
      <c r="F158" s="87"/>
    </row>
  </sheetData>
  <sortState ref="A136:Q137">
    <sortCondition ref="A136"/>
  </sortState>
  <mergeCells count="46">
    <mergeCell ref="G100:H100"/>
    <mergeCell ref="D101:E101"/>
    <mergeCell ref="G101:H101"/>
    <mergeCell ref="B68:J68"/>
    <mergeCell ref="B146:F146"/>
    <mergeCell ref="B136:F136"/>
    <mergeCell ref="G99:H99"/>
    <mergeCell ref="B151:C151"/>
    <mergeCell ref="B156:C156"/>
    <mergeCell ref="D67:F67"/>
    <mergeCell ref="B130:C130"/>
    <mergeCell ref="B112:F112"/>
    <mergeCell ref="D114:F114"/>
    <mergeCell ref="B117:C117"/>
    <mergeCell ref="B144:C144"/>
    <mergeCell ref="D132:F132"/>
    <mergeCell ref="B134:C134"/>
    <mergeCell ref="C93:D93"/>
    <mergeCell ref="C94:D94"/>
    <mergeCell ref="C95:D95"/>
    <mergeCell ref="C96:D96"/>
    <mergeCell ref="D99:E99"/>
    <mergeCell ref="D100:E100"/>
    <mergeCell ref="B65:F65"/>
    <mergeCell ref="B89:F89"/>
    <mergeCell ref="B60:C60"/>
    <mergeCell ref="B62:C62"/>
    <mergeCell ref="B63:C63"/>
    <mergeCell ref="B58:C58"/>
    <mergeCell ref="B59:F59"/>
    <mergeCell ref="B11:C11"/>
    <mergeCell ref="M12:Q12"/>
    <mergeCell ref="M13:Q13"/>
    <mergeCell ref="D15:F15"/>
    <mergeCell ref="D20:F20"/>
    <mergeCell ref="D24:F24"/>
    <mergeCell ref="M9:Q9"/>
    <mergeCell ref="D29:F29"/>
    <mergeCell ref="D34:F34"/>
    <mergeCell ref="D46:F46"/>
    <mergeCell ref="D50:F50"/>
    <mergeCell ref="B2:F2"/>
    <mergeCell ref="B3:F3"/>
    <mergeCell ref="B5:F5"/>
    <mergeCell ref="B6:F6"/>
    <mergeCell ref="B9:F9"/>
  </mergeCells>
  <pageMargins left="0.31496062992125984" right="0.31496062992125984" top="0.59055118110236227" bottom="0.59055118110236227" header="0.31496062992125984" footer="0.31496062992125984"/>
  <pageSetup paperSize="9" scale="9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FUPEF 01</dc:creator>
  <cp:lastModifiedBy>Dartagnan</cp:lastModifiedBy>
  <cp:lastPrinted>2017-06-29T14:16:42Z</cp:lastPrinted>
  <dcterms:created xsi:type="dcterms:W3CDTF">2015-11-18T13:50:34Z</dcterms:created>
  <dcterms:modified xsi:type="dcterms:W3CDTF">2018-02-15T13:33:55Z</dcterms:modified>
</cp:coreProperties>
</file>